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2"/>
  <workbookPr defaultThemeVersion="202300"/>
  <mc:AlternateContent xmlns:mc="http://schemas.openxmlformats.org/markup-compatibility/2006">
    <mc:Choice Requires="x15">
      <x15ac:absPath xmlns:x15ac="http://schemas.microsoft.com/office/spreadsheetml/2010/11/ac" url="/Volumes/project_folders/Rural Center/2-Rapid Response Projects/2025-26 RR Projects/RHTP/04_Output/working/"/>
    </mc:Choice>
  </mc:AlternateContent>
  <xr:revisionPtr revIDLastSave="0" documentId="13_ncr:1_{DA62FDC2-5DA5-BB47-844D-61F10398666F}" xr6:coauthVersionLast="47" xr6:coauthVersionMax="47" xr10:uidLastSave="{00000000-0000-0000-0000-000000000000}"/>
  <bookViews>
    <workbookView xWindow="7460" yWindow="500" windowWidth="28800" windowHeight="19640" xr2:uid="{68D919CF-ADE8-AF43-950A-D714A803F960}"/>
  </bookViews>
  <sheets>
    <sheet name="README" sheetId="2" r:id="rId1"/>
    <sheet name="Data" sheetId="4" r:id="rId2"/>
    <sheet name="A. Codebook" sheetId="9" r:id="rId3"/>
    <sheet name="B. Technical notes" sheetId="5" r:id="rId4"/>
    <sheet name="C. Version update log" sheetId="3" r:id="rId5"/>
    <sheet name="D. Scoring example" sheetId="10" r:id="rId6"/>
  </sheets>
  <definedNames>
    <definedName name="rhtp_16sep2025" localSheetId="1">Data!$B$3:$S$53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10" l="1"/>
  <c r="E54" i="4"/>
  <c r="C54" i="4"/>
  <c r="S54" i="4"/>
  <c r="Q54" i="4"/>
  <c r="O54" i="4"/>
  <c r="M54" i="4"/>
  <c r="K54" i="4"/>
  <c r="I54" i="4"/>
  <c r="E31" i="10"/>
  <c r="F38" i="10" s="1"/>
  <c r="E36" i="10"/>
  <c r="F36" i="10" s="1"/>
  <c r="E35" i="10"/>
  <c r="F35" i="10" s="1"/>
  <c r="E34" i="10"/>
  <c r="F34" i="10" s="1"/>
  <c r="E33" i="10"/>
  <c r="F33" i="10" s="1"/>
  <c r="E32" i="10"/>
  <c r="F32" i="10" s="1"/>
  <c r="C8" i="5"/>
  <c r="C7" i="5"/>
  <c r="C6" i="5"/>
  <c r="C5" i="5"/>
  <c r="C4" i="5"/>
  <c r="D54" i="4"/>
  <c r="G54" i="4"/>
  <c r="F54" i="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83D67C5-41E9-9341-8673-1F73D5DEA6BA}" name="rhtp_16sep2025" type="6" refreshedVersion="8" background="1" saveData="1">
    <textPr sourceFile="/Users/gholmes/Library/CloudStorage/OneDrive-UniversityofNorthCarolinaatChapelHill/FromPro2016/Sheps/RHRC/rhtp/rhf/rhtp_16sep2025.csv" comma="1">
      <textFields count="18">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<sst xmlns="http://schemas.openxmlformats.org/spreadsheetml/2006/main" count="272" uniqueCount="231">
  <si>
    <t>Date</t>
  </si>
  <si>
    <t>Description</t>
  </si>
  <si>
    <t>Title</t>
  </si>
  <si>
    <t>Author</t>
  </si>
  <si>
    <t>Date originally created</t>
  </si>
  <si>
    <t>Data</t>
  </si>
  <si>
    <t>Tab</t>
  </si>
  <si>
    <t>Table of Contents</t>
  </si>
  <si>
    <t>Documentation of analytic assumptions</t>
  </si>
  <si>
    <t>Description of updates</t>
  </si>
  <si>
    <t>(First publication)</t>
  </si>
  <si>
    <t>Technical notes</t>
  </si>
  <si>
    <t>Notes</t>
  </si>
  <si>
    <t>Number</t>
  </si>
  <si>
    <t>Source</t>
  </si>
  <si>
    <t>Link</t>
  </si>
  <si>
    <t>https://apply07.grants.gov/apply/opportunities/instructions/PKG00291485-instructions.pdf</t>
  </si>
  <si>
    <t>Centers for Medicare &amp; Medicaid Services (CMS). Rural Health Transformation Program, Notice of Funding Opportunity (Opportunity number CMS-RHT-26-001)</t>
  </si>
  <si>
    <t>Table</t>
  </si>
  <si>
    <t>Data dictionary</t>
  </si>
  <si>
    <t>A. 1.</t>
  </si>
  <si>
    <t>Absolute size of rural population in a State</t>
  </si>
  <si>
    <t>A. 2.</t>
  </si>
  <si>
    <t>Proportion of Rural Health Facilities in the State</t>
  </si>
  <si>
    <t>A. 3.</t>
  </si>
  <si>
    <t>Uncompensated care in a State</t>
  </si>
  <si>
    <t>A. 4.</t>
  </si>
  <si>
    <t>% of State population located in rural areas</t>
  </si>
  <si>
    <t>A. 5.</t>
  </si>
  <si>
    <t>Metrics that define a State as being frontier</t>
  </si>
  <si>
    <t>A. 6.</t>
  </si>
  <si>
    <t>Area of a State in total square miles</t>
  </si>
  <si>
    <t>A. 7.</t>
  </si>
  <si>
    <t xml:space="preserve">% of hospitals in a State that receive Medicaid DSH payments </t>
  </si>
  <si>
    <t>Date last updated</t>
  </si>
  <si>
    <t>Rural facility and population score factors</t>
  </si>
  <si>
    <t>a1</t>
  </si>
  <si>
    <t>a2a</t>
  </si>
  <si>
    <t>a2b</t>
  </si>
  <si>
    <t>a2</t>
  </si>
  <si>
    <t>a3</t>
  </si>
  <si>
    <t>a4</t>
  </si>
  <si>
    <t>a5</t>
  </si>
  <si>
    <t>a6</t>
  </si>
  <si>
    <t>a7</t>
  </si>
  <si>
    <t>a1_score</t>
  </si>
  <si>
    <t>Variable</t>
  </si>
  <si>
    <t>Codebook</t>
  </si>
  <si>
    <t>Tab B:</t>
  </si>
  <si>
    <t>Tab A:</t>
  </si>
  <si>
    <t>Label</t>
  </si>
  <si>
    <t>Score</t>
  </si>
  <si>
    <t xml:space="preserve">Absolute size of rural population in a State </t>
  </si>
  <si>
    <t xml:space="preserve">Proportion of Rural Health Facilities in the State </t>
  </si>
  <si>
    <t>% of State population located in rural area</t>
  </si>
  <si>
    <t xml:space="preserve">Metrics that define a State as being frontier </t>
  </si>
  <si>
    <t xml:space="preserve">Area of a State in total square miles </t>
  </si>
  <si>
    <t>Score Factor</t>
  </si>
  <si>
    <t>Score Name</t>
  </si>
  <si>
    <t>Estimated scores for rural facility and population score factors (A.1-A.7)</t>
  </si>
  <si>
    <t>factora</t>
  </si>
  <si>
    <t>State</t>
  </si>
  <si>
    <t>a2_score</t>
  </si>
  <si>
    <t>a3_score</t>
  </si>
  <si>
    <t>a4_score</t>
  </si>
  <si>
    <t>a5_score</t>
  </si>
  <si>
    <t>a6_score</t>
  </si>
  <si>
    <t>a7_score</t>
  </si>
  <si>
    <t>AK</t>
  </si>
  <si>
    <t>AL</t>
  </si>
  <si>
    <t>AR</t>
  </si>
  <si>
    <t>AZ</t>
  </si>
  <si>
    <t>CA</t>
  </si>
  <si>
    <t>CO</t>
  </si>
  <si>
    <t>CT</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</si>
  <si>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</si>
  <si>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</si>
  <si>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</si>
  <si>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</si>
  <si>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</si>
  <si>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</si>
  <si>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</si>
  <si>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</si>
  <si>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</si>
  <si>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</si>
  <si>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</si>
  <si>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</si>
  <si>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</si>
  <si>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</si>
  <si>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</si>
  <si>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</si>
  <si>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</si>
  <si>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</si>
  <si>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</si>
  <si>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</si>
  <si>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</si>
  <si>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</si>
  <si>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</si>
  <si>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</si>
  <si>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</si>
  <si>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</si>
  <si>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</si>
  <si>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</si>
  <si>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</si>
  <si>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</si>
  <si>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</si>
  <si>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</si>
  <si>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</si>
  <si>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</si>
  <si>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</si>
  <si>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</si>
  <si>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</si>
  <si>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</si>
  <si>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</si>
  <si>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</si>
  <si>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</si>
  <si>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</si>
  <si>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</si>
  <si>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Weighted</t>
  </si>
  <si>
    <t>Rural</t>
  </si>
  <si>
    <t>Population</t>
  </si>
  <si>
    <t>Hospital</t>
  </si>
  <si>
    <t>Facilities</t>
  </si>
  <si>
    <t>Non-Hospital</t>
  </si>
  <si>
    <t>Op Exp</t>
  </si>
  <si>
    <t>Percent</t>
  </si>
  <si>
    <t>Rural Pop</t>
  </si>
  <si>
    <t>Frontier</t>
  </si>
  <si>
    <t>Land</t>
  </si>
  <si>
    <t>Area</t>
  </si>
  <si>
    <t>DSH</t>
  </si>
  <si>
    <t>Uncomp/</t>
  </si>
  <si>
    <t xml:space="preserve">Data sources: </t>
  </si>
  <si>
    <t>2025Q2 HCRIS</t>
  </si>
  <si>
    <t xml:space="preserve">FY2026 Impact Final Rule https://www.cms.gov/medicare/payment/prospective-payment-systems/acute-inpatient-pps/fy-2026-ipps-final-rule-home-page </t>
  </si>
  <si>
    <t>Table P1 From 2020 Census of Population and Housing</t>
  </si>
  <si>
    <t>HRSA Rural from https://www.hrsa.gov/rural-health/about-us/what-is-rural</t>
  </si>
  <si>
    <t>FAR codes from https://www.ers.usda.gov/data-products/frontier-and-remote-area-codes</t>
  </si>
  <si>
    <t>2025Q2 Provider of Services (excluding all providers with a non-missing Termination Date)</t>
  </si>
  <si>
    <t>Type</t>
  </si>
  <si>
    <t>score</t>
  </si>
  <si>
    <t>value</t>
  </si>
  <si>
    <t>Rural Health Transformation Program: Rural facility and population score estimates by state</t>
  </si>
  <si>
    <t>Appendix Table 4, Section A: Rural Facility and Population Score Factors (A.1-A.7) pp 63-74</t>
  </si>
  <si>
    <t>For score factor A.3., we used Table 3A-4, 2021 from https://www.macpac.gov/wp-content/uploads/2024/03/Chapter-3-Annual-Analysis-of-Medicaid-Disproportionate-Share-Hospital-Allotments-to-States.pdf</t>
  </si>
  <si>
    <r>
      <t xml:space="preserve">For score factor A.6., we used </t>
    </r>
    <r>
      <rPr>
        <sz val="12"/>
        <rFont val="Aptos Narrow"/>
        <family val="2"/>
        <scheme val="minor"/>
      </rPr>
      <t>U.S. Census Gazetteer files (year 2020)</t>
    </r>
    <r>
      <rPr>
        <sz val="12"/>
        <color theme="1"/>
        <rFont val="Aptos Narrow"/>
        <family val="2"/>
        <scheme val="minor"/>
      </rPr>
      <t xml:space="preserve"> for land area (excluded water). https://www.census.gov/geographies/reference-files/time-series/geo/gazetteer-files.html</t>
    </r>
  </si>
  <si>
    <t>Weighted Score - (uses weights in Table 3, p. 52 for Rural Facility and Population Score Factors)</t>
  </si>
  <si>
    <t>(Number of hospital rural facilities)</t>
  </si>
  <si>
    <t>(Number of non-hospital rural facilities EXCLUDING CCBHC)</t>
  </si>
  <si>
    <r>
      <t xml:space="preserve">For questions or feedback, please contact </t>
    </r>
    <r>
      <rPr>
        <sz val="12"/>
        <color theme="3" tint="0.249977111117893"/>
        <rFont val="Aptos Narrow"/>
        <family val="2"/>
        <scheme val="minor"/>
      </rPr>
      <t xml:space="preserve">ncrural@schsr.unc.edu </t>
    </r>
  </si>
  <si>
    <t>Cecil G. Sheps Center for Health Services Research, University of North Carolina at Chapel Hill</t>
  </si>
  <si>
    <t>This file contains our estimates of rural facilities and population factor scores, as defined by CMS’s Rural Health Transformation Program Notice of Funding Opportunity, published Sept 15, 2025 (see source description below).</t>
  </si>
  <si>
    <r>
      <t xml:space="preserve">These scores are estimated based on </t>
    </r>
    <r>
      <rPr>
        <i/>
        <u/>
        <sz val="12"/>
        <rFont val="Aptos Narrow"/>
        <family val="2"/>
        <scheme val="minor"/>
      </rPr>
      <t>our interpretation</t>
    </r>
    <r>
      <rPr>
        <sz val="12"/>
        <rFont val="Aptos Narrow"/>
        <family val="2"/>
        <scheme val="minor"/>
      </rPr>
      <t xml:space="preserve"> of the rural facility and population score factors, based on methodology presented in Appendix Table 4 of the Rural Health Transformation Program Notice of Funding Opportunity (Opportunity number: CMS-RHT-26-001).  As scoring methodology is clarified or revised and/or we identify errors, we may post periodic updates. We acknowledge that our interpretation may not match CMS's intent. For details of our analytical assumptions, please see the technical notes.</t>
    </r>
  </si>
  <si>
    <t>Following Notice of Funding Opportunity instructions,  A.2. value is the average of the percent of all US rural hospital facilities in the State (a2a) and the percent of all US non-hospital rural facilities (a2b) in the State.</t>
  </si>
  <si>
    <t>Documentation of versions and associated updates</t>
  </si>
  <si>
    <t>Tab C:</t>
  </si>
  <si>
    <t>Version update log</t>
  </si>
  <si>
    <t>For score factor A.2., based on the description of in Appendix Table 4, column 3 (p. 66), we included only rural Opioid Treatment Facilities. The information in column 2 is slightly ambiguous, but column 3 (which clarifies it is only rural Opioid Treatment Facilities) is also what was specified in the Act.</t>
  </si>
  <si>
    <t>Rurality defined using the FORHP 2025 definitions (see source below)</t>
  </si>
  <si>
    <t>Funding</t>
  </si>
  <si>
    <t>Salary coverage provided by Thomas W. Lambeth Distinguished Chair in Public Policy</t>
  </si>
  <si>
    <t>2. Rural facility and Population: the 7 "A" factors included in Data (25%)</t>
  </si>
  <si>
    <t>b. Initiative-based: assessment of programmatic activities</t>
  </si>
  <si>
    <t>c. State policy: current and future State policy</t>
  </si>
  <si>
    <t>a. Data-driven: value of metric compared to other States (all of A, plus portion of E.2 and F.2)</t>
  </si>
  <si>
    <t>Initiative A strongly addresses B.2 and C.2</t>
  </si>
  <si>
    <t>Initiative B moderately addresses D.1 and E.1</t>
  </si>
  <si>
    <t>Initaitive-based factor</t>
  </si>
  <si>
    <t>Score (from above)</t>
  </si>
  <si>
    <t>Weighted score</t>
  </si>
  <si>
    <t>Weight (Table 3)</t>
  </si>
  <si>
    <t>B.2: 90 points</t>
  </si>
  <si>
    <t>D.1: based on the combination of B and C: 70 points</t>
  </si>
  <si>
    <t>E.1: 50 ponts</t>
  </si>
  <si>
    <t>B.2</t>
  </si>
  <si>
    <t>C.2</t>
  </si>
  <si>
    <t>D.1</t>
  </si>
  <si>
    <t>E.1</t>
  </si>
  <si>
    <t>C.1</t>
  </si>
  <si>
    <t>F.3: 30 points</t>
  </si>
  <si>
    <t>Initaitive C weakly addresses D.1 and F.3</t>
  </si>
  <si>
    <t>F.3</t>
  </si>
  <si>
    <t>Full Score Potential (FSP)</t>
  </si>
  <si>
    <r>
      <t xml:space="preserve">Each Initiative-based </t>
    </r>
    <r>
      <rPr>
        <b/>
        <sz val="12"/>
        <color theme="1"/>
        <rFont val="Aptos Narrow"/>
        <scheme val="minor"/>
      </rPr>
      <t>factor</t>
    </r>
    <r>
      <rPr>
        <sz val="12"/>
        <color theme="1"/>
        <rFont val="Aptos Narrow"/>
        <family val="2"/>
        <scheme val="minor"/>
      </rPr>
      <t xml:space="preserve"> is assessed using the criteria  in Table 2.  Suppose the reviewers' scores are as follows:</t>
    </r>
  </si>
  <si>
    <t>There are three types of Technical Score Factors (B-F): Data-driven, Initiative-based, and State policy actions</t>
  </si>
  <si>
    <t>The Rural Facility and Population and Technical Score factors comprise the Workload Score</t>
  </si>
  <si>
    <t>Rural Facility and Population Score</t>
  </si>
  <si>
    <t>Total of all other States' Scores</t>
  </si>
  <si>
    <t>Calculated based on the data here</t>
  </si>
  <si>
    <t>A</t>
  </si>
  <si>
    <t>B</t>
  </si>
  <si>
    <t>C</t>
  </si>
  <si>
    <t>D</t>
  </si>
  <si>
    <t>E</t>
  </si>
  <si>
    <t>F</t>
  </si>
  <si>
    <t>A: Initiative-based Factor</t>
  </si>
  <si>
    <t>B. Table 3 (page 52)</t>
  </si>
  <si>
    <t>E: C/(C+D)</t>
  </si>
  <si>
    <t>F: B * E</t>
  </si>
  <si>
    <t>State's pct of total pts for factor</t>
  </si>
  <si>
    <t>FSP: Sum of all weighted scores and Weighted RFPS (from Data Worksheet)</t>
  </si>
  <si>
    <t>Page 52: State funding  =10b * 50% * 2.3432%</t>
  </si>
  <si>
    <t>1. Baseline funding: split equally among all approved applications (50%)</t>
  </si>
  <si>
    <t>3. Technical Score: the proposed activities of the application (25%)</t>
  </si>
  <si>
    <t>Added new Worksheet D with scoring example</t>
  </si>
  <si>
    <t>7 (now incorporated in table)</t>
  </si>
  <si>
    <t>TOTAL</t>
  </si>
  <si>
    <t>The most complex scoring is for the Initiative-based factors.     Suppose a State proposes three Inititives:</t>
  </si>
  <si>
    <t>D. Scoring example</t>
  </si>
  <si>
    <t>Note the FSP represents the percent of all points across all States for Workload that were awarded to this State</t>
  </si>
  <si>
    <t>C.Version update log</t>
  </si>
  <si>
    <t>B.Technical notes</t>
  </si>
  <si>
    <t>A.Codebook</t>
  </si>
  <si>
    <t>Tab D:</t>
  </si>
  <si>
    <t>Scoring Example</t>
  </si>
  <si>
    <t>C.2: 85 points</t>
  </si>
  <si>
    <r>
      <t xml:space="preserve">C: </t>
    </r>
    <r>
      <rPr>
        <sz val="12"/>
        <color theme="1"/>
        <rFont val="Aptos Narrow (Body)"/>
      </rPr>
      <t>Hypothetical</t>
    </r>
    <r>
      <rPr>
        <sz val="12"/>
        <color theme="1"/>
        <rFont val="Aptos Narrow"/>
        <family val="2"/>
        <scheme val="minor"/>
      </rPr>
      <t xml:space="preserve"> reviewers' Scores based on Table 2 Criteria</t>
    </r>
  </si>
  <si>
    <r>
      <t xml:space="preserve">D: </t>
    </r>
    <r>
      <rPr>
        <sz val="12"/>
        <color theme="1"/>
        <rFont val="Aptos Narrow (Body)"/>
      </rPr>
      <t>Hypothetical</t>
    </r>
    <r>
      <rPr>
        <sz val="12"/>
        <color theme="1"/>
        <rFont val="Aptos Narrow"/>
        <family val="2"/>
        <scheme val="minor"/>
      </rPr>
      <t xml:space="preserve"> total of points for this factor from all other States</t>
    </r>
  </si>
  <si>
    <t xml:space="preserve"> Scoring of a hypothetical initiatives</t>
  </si>
  <si>
    <t>Hypothetical from outside this sheet</t>
  </si>
  <si>
    <t>There are three components to each state's score</t>
  </si>
  <si>
    <r>
      <t xml:space="preserve">% of hospitals in a State that receive </t>
    </r>
    <r>
      <rPr>
        <sz val="12"/>
        <color rgb="FFFF0000"/>
        <rFont val="Aptos Narrow (Body)"/>
      </rPr>
      <t>Medicaid</t>
    </r>
    <r>
      <rPr>
        <sz val="12"/>
        <color theme="1"/>
        <rFont val="Aptos Narrow"/>
        <family val="2"/>
        <scheme val="minor"/>
      </rPr>
      <t xml:space="preserve"> DSH payments</t>
    </r>
  </si>
  <si>
    <r>
      <t xml:space="preserve"> </t>
    </r>
    <r>
      <rPr>
        <strike/>
        <sz val="12"/>
        <color theme="1"/>
        <rFont val="Aptos Narrow (Body)"/>
      </rPr>
      <t>For score factor A.6., we did not incorporate into our analysis the stipulation: "...with both numerator and denominator subject to a State’s percent of land area being greater than or equal to the 90th percentile." (p. 70, middle column)</t>
    </r>
  </si>
  <si>
    <t>2019 SPRY files from https://www.medicaid.gov/medicaid/financial-management/medicaid-disproportionate-share-hospital-dsh-payments</t>
  </si>
  <si>
    <r>
      <t xml:space="preserve">For score factor A.2., we were unable to include counts of rural Certified Community Behavioral Health Clinics (CCBHCs) due to data availability. </t>
    </r>
    <r>
      <rPr>
        <sz val="12"/>
        <color rgb="FFFF0000"/>
        <rFont val="Aptos Narrow"/>
        <family val="2"/>
        <scheme val="minor"/>
      </rPr>
      <t>NOFO instructs s</t>
    </r>
    <r>
      <rPr>
        <sz val="12"/>
        <color rgb="FFFF0000"/>
        <rFont val="Aptos Narrow (Body)"/>
      </rPr>
      <t>tates to include a list of qualifying CCBHCs from their State.</t>
    </r>
  </si>
  <si>
    <t xml:space="preserve">For score factor A.2., we assumed that Opioid Treatment Facilities are not also any other type of facility, due to data limitations. </t>
  </si>
  <si>
    <t>SAMHSA Opiod Treatment Program Directory. Downloaded August 5, 2025. https://dpt2.samhsa.gov/treatment/directory.aspx</t>
  </si>
  <si>
    <r>
      <t>For score factor A.7., we were only able to include the acute care hospitals and CAHs.</t>
    </r>
    <r>
      <rPr>
        <sz val="12"/>
        <rFont val="Aptos Narrow"/>
        <family val="2"/>
        <scheme val="minor"/>
      </rPr>
      <t xml:space="preserve"> However, this measure, as described in Appendix Table 4 of the Notice of Funding Opportunity, should also include inpatient rehabilitation facilities and inpatient psychiatric facilities. </t>
    </r>
    <r>
      <rPr>
        <sz val="12"/>
        <color rgb="FFFF0000"/>
        <rFont val="Aptos Narrow"/>
        <family val="2"/>
        <scheme val="minor"/>
      </rPr>
      <t>NOFO instructs s</t>
    </r>
    <r>
      <rPr>
        <sz val="12"/>
        <color rgb="FFFF0000"/>
        <rFont val="Aptos Narrow (Body)"/>
      </rPr>
      <t>tates to include data from their most recent State Plan Rate Year in their application.  The data presented here are based on counts of hospitals reporting positive DSH payments in the 2019 SPRY files located from the site below.  State rates were capped at 100 percent of hospitals.  Any state not reporting was given a value of 0%</t>
    </r>
    <r>
      <rPr>
        <sz val="12"/>
        <color theme="1"/>
        <rFont val="Aptos Narrow"/>
        <family val="2"/>
        <scheme val="minor"/>
      </rPr>
      <t>.</t>
    </r>
  </si>
  <si>
    <t>Updated Scoring for A6: Zero points for any state below the 90th percentile.  This means only NM, MT, CA, TX, and AK get points for this score.</t>
  </si>
  <si>
    <t>Added data source information for the Opioid Treatment Facilities to the technical notes.</t>
  </si>
  <si>
    <t>Updated A7 with 2019 SPRY data (as opposed to HCRIS data). 
(Additionally, updated the formatting of this value, converting from decimals to percentages for consistency with other score factors that are percentages: e.g. from 0.0736 to 7.36.)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</si>
</sst>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0.0"/>
    <numFmt numFmtId="166" formatCode="0.000"/>
    <numFmt numFmtId="167" formatCode="0.0000"/>
  </numFmts>
  <fonts count="17" x14ac:knownFonts="1">
    <font>
      <sz val="12"/>
      <color theme="1"/>
      <name val="Aptos Narrow"/>
      <family val="2"/>
      <scheme val="minor"/>
    </font>
    <font>
      <sz val="12"/>
      <color rgb="FFFF0000"/>
      <name val="Aptos Narrow"/>
      <family val="2"/>
      <scheme val="minor"/>
    </font>
    <font>
      <b/>
      <sz val="12"/>
      <color theme="1"/>
      <name val="Aptos Narrow"/>
      <family val="2"/>
      <scheme val="minor"/>
    </font>
    <font>
      <b/>
      <sz val="12"/>
      <color theme="1"/>
      <name val="Aptos Narrow"/>
      <family val="2"/>
      <scheme val="minor"/>
    </font>
    <font>
      <sz val="12"/>
      <color theme="1"/>
      <name val="Aptos Narrow"/>
      <family val="2"/>
      <scheme val="minor"/>
    </font>
    <font>
      <u/>
      <sz val="12"/>
      <color theme="10"/>
      <name val="Aptos Narrow"/>
      <family val="2"/>
      <scheme val="minor"/>
    </font>
    <font>
      <sz val="12"/>
      <color theme="1"/>
      <name val="Aptos Narrow"/>
      <family val="2"/>
      <scheme val="minor"/>
    </font>
    <font>
      <sz val="12"/>
      <name val="Aptos Narrow"/>
      <family val="2"/>
      <scheme val="minor"/>
    </font>
    <font>
      <i/>
      <u/>
      <sz val="12"/>
      <name val="Aptos Narrow"/>
      <family val="2"/>
      <scheme val="minor"/>
    </font>
    <font>
      <i/>
      <sz val="12"/>
      <color theme="1"/>
      <name val="Aptos Narrow"/>
      <family val="2"/>
      <scheme val="minor"/>
    </font>
    <font>
      <b/>
      <sz val="12"/>
      <color rgb="FF000000"/>
      <name val="Aptos Narrow"/>
      <family val="2"/>
      <scheme val="minor"/>
    </font>
    <font>
      <sz val="12"/>
      <color theme="3" tint="0.249977111117893"/>
      <name val="Aptos Narrow"/>
      <family val="2"/>
      <scheme val="minor"/>
    </font>
    <font>
      <b/>
      <sz val="12"/>
      <color theme="1"/>
      <name val="Aptos Narrow"/>
      <scheme val="minor"/>
    </font>
    <font>
      <sz val="12"/>
      <color rgb="FFFF0000"/>
      <name val="Aptos Narrow (Body)"/>
    </font>
    <font>
      <sz val="12"/>
      <color theme="1"/>
      <name val="Aptos Narrow (Body)"/>
    </font>
    <font>
      <strike/>
      <sz val="12"/>
      <color theme="1"/>
      <name val="Aptos Narrow"/>
      <family val="2"/>
      <scheme val="minor"/>
    </font>
    <font>
      <strike/>
      <sz val="12"/>
      <color theme="1"/>
      <name val="Aptos Narrow (Body)"/>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3" tint="0.89999084444715716"/>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
    <xf numFmtId="0" fontId="0" fillId="0" borderId="0"/>
    <xf numFmtId="0" fontId="5" fillId="0" borderId="0" applyNumberFormat="0" applyFill="0" applyBorder="0" applyAlignment="0" applyProtection="0"/>
    <xf numFmtId="43" fontId="6" fillId="0" borderId="0" applyFont="0" applyFill="0" applyBorder="0" applyAlignment="0" applyProtection="0"/>
    <xf numFmtId="9" fontId="4" fillId="0" borderId="0" applyFont="0" applyFill="0" applyBorder="0" applyAlignment="0" applyProtection="0"/>
  </cellStyleXfs>
  <cellXfs count="109">
    <xf numFmtId="0" fontId="0" fillId="0" borderId="0" xfId="0"/>
    <xf numFmtId="0" fontId="3" fillId="0" borderId="0" xfId="0" applyFont="1"/>
    <xf numFmtId="14" fontId="0" fillId="0" borderId="0" xfId="0" applyNumberFormat="1"/>
    <xf numFmtId="0" fontId="3" fillId="3" borderId="0" xfId="0" applyFont="1" applyFill="1"/>
    <xf numFmtId="1" fontId="0" fillId="0" borderId="0" xfId="0" applyNumberFormat="1"/>
    <xf numFmtId="14" fontId="0" fillId="0" borderId="0" xfId="0" applyNumberFormat="1" applyAlignment="1">
      <alignment vertical="top"/>
    </xf>
    <xf numFmtId="0" fontId="0" fillId="0" borderId="0" xfId="0" applyAlignment="1">
      <alignment vertical="top"/>
    </xf>
    <xf numFmtId="0" fontId="3" fillId="0" borderId="0" xfId="0" applyFont="1" applyAlignment="1">
      <alignment horizontal="center"/>
    </xf>
    <xf numFmtId="0" fontId="2" fillId="0" borderId="0" xfId="0" applyFont="1" applyAlignment="1">
      <alignment horizontal="left" vertical="top"/>
    </xf>
    <xf numFmtId="0" fontId="2" fillId="0" borderId="0" xfId="0" applyFont="1" applyAlignment="1">
      <alignment horizontal="left" vertical="top" wrapText="1"/>
    </xf>
    <xf numFmtId="0" fontId="0" fillId="0" borderId="0" xfId="0" applyAlignment="1">
      <alignment horizontal="left" vertical="top" wrapText="1"/>
    </xf>
    <xf numFmtId="0" fontId="7" fillId="0" borderId="14" xfId="0" applyFont="1" applyBorder="1" applyAlignment="1">
      <alignment vertical="top" wrapText="1"/>
    </xf>
    <xf numFmtId="0" fontId="7" fillId="0" borderId="0" xfId="0" applyFont="1" applyAlignment="1">
      <alignment horizontal="left" vertical="top"/>
    </xf>
    <xf numFmtId="1" fontId="0" fillId="0" borderId="0" xfId="0" applyNumberFormat="1" applyAlignment="1">
      <alignment horizontal="center" vertical="center"/>
    </xf>
    <xf numFmtId="0" fontId="4" fillId="0" borderId="0" xfId="0" applyFont="1" applyAlignment="1">
      <alignment horizontal="center"/>
    </xf>
    <xf numFmtId="165" fontId="4" fillId="0" borderId="0" xfId="0" applyNumberFormat="1" applyFont="1" applyAlignment="1">
      <alignment horizontal="center"/>
    </xf>
    <xf numFmtId="166" fontId="4" fillId="0" borderId="0" xfId="0" applyNumberFormat="1" applyFont="1" applyAlignment="1">
      <alignment horizontal="center"/>
    </xf>
    <xf numFmtId="0" fontId="0" fillId="0" borderId="0" xfId="0" applyAlignment="1">
      <alignment horizontal="center"/>
    </xf>
    <xf numFmtId="0" fontId="9" fillId="0" borderId="0" xfId="0" applyFont="1" applyAlignment="1">
      <alignment horizontal="center"/>
    </xf>
    <xf numFmtId="164" fontId="4" fillId="0" borderId="16" xfId="2" applyNumberFormat="1" applyFont="1" applyBorder="1" applyAlignment="1">
      <alignment horizontal="center"/>
    </xf>
    <xf numFmtId="0" fontId="4" fillId="0" borderId="17" xfId="0" applyFont="1" applyBorder="1" applyAlignment="1">
      <alignment horizontal="center"/>
    </xf>
    <xf numFmtId="166" fontId="4" fillId="0" borderId="17" xfId="0" applyNumberFormat="1" applyFont="1" applyBorder="1" applyAlignment="1">
      <alignment horizontal="center"/>
    </xf>
    <xf numFmtId="0" fontId="0" fillId="0" borderId="15" xfId="0" applyBorder="1"/>
    <xf numFmtId="0" fontId="4" fillId="0" borderId="15" xfId="0" applyFont="1" applyBorder="1" applyAlignment="1">
      <alignment horizontal="center"/>
    </xf>
    <xf numFmtId="0" fontId="3" fillId="0" borderId="18" xfId="0" applyFont="1" applyBorder="1" applyAlignment="1">
      <alignment horizontal="center"/>
    </xf>
    <xf numFmtId="0" fontId="3" fillId="0" borderId="19" xfId="0" applyFont="1" applyBorder="1" applyAlignment="1">
      <alignment horizontal="center"/>
    </xf>
    <xf numFmtId="0" fontId="3" fillId="0" borderId="20" xfId="0" applyFont="1" applyBorder="1" applyAlignment="1">
      <alignment horizontal="center"/>
    </xf>
    <xf numFmtId="0" fontId="3" fillId="0" borderId="21" xfId="0" applyFont="1" applyBorder="1" applyAlignment="1">
      <alignment horizontal="center"/>
    </xf>
    <xf numFmtId="1" fontId="3" fillId="0" borderId="0" xfId="0" applyNumberFormat="1" applyFont="1"/>
    <xf numFmtId="166" fontId="0" fillId="0" borderId="0" xfId="0" applyNumberFormat="1"/>
    <xf numFmtId="166" fontId="3" fillId="0" borderId="20" xfId="0" applyNumberFormat="1" applyFont="1" applyBorder="1" applyAlignment="1">
      <alignment horizontal="center"/>
    </xf>
    <xf numFmtId="165" fontId="3" fillId="0" borderId="20" xfId="0" applyNumberFormat="1" applyFont="1" applyBorder="1" applyAlignment="1">
      <alignment horizontal="center"/>
    </xf>
    <xf numFmtId="165" fontId="0" fillId="0" borderId="0" xfId="0" applyNumberFormat="1"/>
    <xf numFmtId="166" fontId="3" fillId="0" borderId="19" xfId="0" applyNumberFormat="1" applyFont="1" applyBorder="1" applyAlignment="1">
      <alignment horizontal="center"/>
    </xf>
    <xf numFmtId="0" fontId="1" fillId="0" borderId="0" xfId="0" applyFont="1"/>
    <xf numFmtId="0" fontId="10" fillId="0" borderId="0" xfId="0" applyFont="1" applyAlignment="1">
      <alignment horizontal="left" vertical="top"/>
    </xf>
    <xf numFmtId="0" fontId="10" fillId="0" borderId="0" xfId="0" applyFont="1" applyAlignment="1">
      <alignment horizontal="left" vertical="top" wrapText="1"/>
    </xf>
    <xf numFmtId="0" fontId="2" fillId="2" borderId="1" xfId="0" applyFont="1" applyFill="1" applyBorder="1" applyAlignment="1">
      <alignment horizontal="right"/>
    </xf>
    <xf numFmtId="0" fontId="0" fillId="2" borderId="2" xfId="0" applyFill="1" applyBorder="1"/>
    <xf numFmtId="0" fontId="2" fillId="2" borderId="11" xfId="0" applyFont="1" applyFill="1" applyBorder="1" applyAlignment="1">
      <alignment horizontal="right" vertical="top"/>
    </xf>
    <xf numFmtId="0" fontId="0" fillId="2" borderId="12" xfId="0" applyFill="1" applyBorder="1" applyAlignment="1">
      <alignment wrapText="1"/>
    </xf>
    <xf numFmtId="0" fontId="2" fillId="2" borderId="11" xfId="0" applyFont="1" applyFill="1" applyBorder="1" applyAlignment="1">
      <alignment horizontal="right"/>
    </xf>
    <xf numFmtId="0" fontId="0" fillId="2" borderId="12" xfId="0" applyFill="1" applyBorder="1"/>
    <xf numFmtId="15" fontId="0" fillId="2" borderId="12" xfId="0" applyNumberFormat="1" applyFill="1" applyBorder="1" applyAlignment="1">
      <alignment horizontal="left"/>
    </xf>
    <xf numFmtId="0" fontId="2" fillId="2" borderId="3" xfId="0" applyFont="1" applyFill="1" applyBorder="1" applyAlignment="1">
      <alignment horizontal="right"/>
    </xf>
    <xf numFmtId="15" fontId="0" fillId="2" borderId="4" xfId="0" applyNumberFormat="1" applyFill="1" applyBorder="1" applyAlignment="1">
      <alignment horizontal="left"/>
    </xf>
    <xf numFmtId="0" fontId="0" fillId="2" borderId="0" xfId="0" applyFill="1"/>
    <xf numFmtId="0" fontId="2" fillId="2" borderId="13" xfId="0" applyFont="1" applyFill="1" applyBorder="1" applyAlignment="1">
      <alignment horizontal="right" vertical="top"/>
    </xf>
    <xf numFmtId="0" fontId="2" fillId="2" borderId="1" xfId="0" applyFont="1" applyFill="1" applyBorder="1" applyAlignment="1">
      <alignment horizontal="right" vertical="top"/>
    </xf>
    <xf numFmtId="0" fontId="0" fillId="2" borderId="2" xfId="0" applyFill="1" applyBorder="1" applyAlignment="1">
      <alignment wrapText="1"/>
    </xf>
    <xf numFmtId="0" fontId="5" fillId="2" borderId="12" xfId="1" applyFill="1" applyBorder="1"/>
    <xf numFmtId="0" fontId="2" fillId="2" borderId="3" xfId="0" applyFont="1" applyFill="1" applyBorder="1" applyAlignment="1">
      <alignment horizontal="right" vertical="top"/>
    </xf>
    <xf numFmtId="0" fontId="0" fillId="2" borderId="4" xfId="0" applyFill="1" applyBorder="1"/>
    <xf numFmtId="0" fontId="2" fillId="3" borderId="7" xfId="0" applyFont="1" applyFill="1" applyBorder="1" applyAlignment="1">
      <alignment horizontal="center"/>
    </xf>
    <xf numFmtId="0" fontId="2" fillId="3" borderId="8" xfId="0" applyFont="1" applyFill="1" applyBorder="1" applyAlignment="1">
      <alignment horizontal="center"/>
    </xf>
    <xf numFmtId="0" fontId="0" fillId="2" borderId="7" xfId="0" applyFill="1" applyBorder="1" applyAlignment="1">
      <alignment horizontal="right"/>
    </xf>
    <xf numFmtId="0" fontId="0" fillId="2" borderId="8" xfId="0" applyFill="1" applyBorder="1"/>
    <xf numFmtId="0" fontId="0" fillId="2" borderId="9" xfId="0" applyFill="1" applyBorder="1" applyAlignment="1">
      <alignment horizontal="right"/>
    </xf>
    <xf numFmtId="0" fontId="0" fillId="2" borderId="10" xfId="0" applyFill="1" applyBorder="1"/>
    <xf numFmtId="0" fontId="2" fillId="3" borderId="11" xfId="0" applyFont="1" applyFill="1" applyBorder="1" applyAlignment="1">
      <alignment horizontal="center"/>
    </xf>
    <xf numFmtId="0" fontId="2" fillId="3" borderId="12" xfId="0" applyFont="1" applyFill="1" applyBorder="1" applyAlignment="1">
      <alignment horizontal="center"/>
    </xf>
    <xf numFmtId="0" fontId="0" fillId="2" borderId="11" xfId="0" applyFill="1" applyBorder="1" applyAlignment="1">
      <alignment horizontal="right"/>
    </xf>
    <xf numFmtId="0" fontId="0" fillId="2" borderId="3" xfId="0" applyFill="1" applyBorder="1" applyAlignment="1">
      <alignment horizontal="right"/>
    </xf>
    <xf numFmtId="0" fontId="2" fillId="3" borderId="0" xfId="0" applyFont="1" applyFill="1"/>
    <xf numFmtId="0" fontId="0" fillId="0" borderId="0" xfId="0" applyAlignment="1">
      <alignment horizontal="left" vertical="top"/>
    </xf>
    <xf numFmtId="0" fontId="0" fillId="0" borderId="0" xfId="0" applyAlignment="1">
      <alignment vertical="top" wrapText="1"/>
    </xf>
    <xf numFmtId="0" fontId="7" fillId="0" borderId="0" xfId="0" applyFont="1" applyAlignment="1">
      <alignment horizontal="left" vertical="top" wrapText="1" indent="2"/>
    </xf>
    <xf numFmtId="0" fontId="0" fillId="0" borderId="12" xfId="0" applyBorder="1"/>
    <xf numFmtId="0" fontId="12" fillId="0" borderId="0" xfId="0" applyFont="1"/>
    <xf numFmtId="0" fontId="12" fillId="0" borderId="0" xfId="0" applyFont="1" applyAlignment="1">
      <alignment horizontal="right"/>
    </xf>
    <xf numFmtId="0" fontId="12" fillId="0" borderId="0" xfId="0" applyFont="1" applyAlignment="1">
      <alignment horizontal="center"/>
    </xf>
    <xf numFmtId="10" fontId="0" fillId="0" borderId="0" xfId="0" applyNumberFormat="1" applyAlignment="1">
      <alignment horizontal="center"/>
    </xf>
    <xf numFmtId="0" fontId="0" fillId="0" borderId="0" xfId="0" applyAlignment="1">
      <alignment horizontal="left" indent="2"/>
    </xf>
    <xf numFmtId="0" fontId="0" fillId="5" borderId="0" xfId="0" applyFill="1"/>
    <xf numFmtId="0" fontId="12" fillId="0" borderId="0" xfId="0" applyFont="1" applyAlignment="1">
      <alignment horizontal="center" wrapText="1"/>
    </xf>
    <xf numFmtId="0" fontId="0" fillId="5" borderId="0" xfId="0" quotePrefix="1" applyFill="1" applyAlignment="1">
      <alignment horizontal="center"/>
    </xf>
    <xf numFmtId="0" fontId="0" fillId="5" borderId="0" xfId="0" applyFill="1" applyAlignment="1">
      <alignment horizontal="center"/>
    </xf>
    <xf numFmtId="0" fontId="0" fillId="5" borderId="0" xfId="0" applyFill="1" applyAlignment="1">
      <alignment horizontal="left"/>
    </xf>
    <xf numFmtId="0" fontId="0" fillId="6" borderId="0" xfId="0" applyFill="1" applyAlignment="1">
      <alignment horizontal="left"/>
    </xf>
    <xf numFmtId="10" fontId="0" fillId="6" borderId="0" xfId="3" applyNumberFormat="1" applyFont="1" applyFill="1" applyAlignment="1">
      <alignment horizontal="center"/>
    </xf>
    <xf numFmtId="167" fontId="0" fillId="6" borderId="0" xfId="0" applyNumberFormat="1" applyFill="1" applyAlignment="1">
      <alignment horizontal="center"/>
    </xf>
    <xf numFmtId="167" fontId="0" fillId="6" borderId="0" xfId="0" applyNumberFormat="1" applyFill="1"/>
    <xf numFmtId="166" fontId="9" fillId="0" borderId="0" xfId="0" applyNumberFormat="1" applyFont="1" applyAlignment="1">
      <alignment horizontal="center"/>
    </xf>
    <xf numFmtId="0" fontId="12" fillId="0" borderId="15" xfId="0" applyFont="1" applyBorder="1" applyAlignment="1">
      <alignment horizontal="center"/>
    </xf>
    <xf numFmtId="3" fontId="12" fillId="0" borderId="0" xfId="0" applyNumberFormat="1" applyFont="1" applyAlignment="1">
      <alignment horizontal="center"/>
    </xf>
    <xf numFmtId="166" fontId="12" fillId="0" borderId="0" xfId="0" applyNumberFormat="1" applyFont="1"/>
    <xf numFmtId="165" fontId="12" fillId="0" borderId="0" xfId="0" applyNumberFormat="1" applyFont="1"/>
    <xf numFmtId="0" fontId="0" fillId="2" borderId="22" xfId="0" applyFill="1" applyBorder="1" applyAlignment="1">
      <alignment horizontal="right"/>
    </xf>
    <xf numFmtId="0" fontId="0" fillId="2" borderId="23" xfId="0" applyFill="1" applyBorder="1"/>
    <xf numFmtId="0" fontId="0" fillId="6" borderId="0" xfId="0" applyFill="1"/>
    <xf numFmtId="0" fontId="0" fillId="0" borderId="0" xfId="0" applyAlignment="1">
      <alignment vertical="center" wrapText="1"/>
    </xf>
    <xf numFmtId="1" fontId="1" fillId="0" borderId="0" xfId="0" applyNumberFormat="1" applyFont="1"/>
    <xf numFmtId="0" fontId="7" fillId="0" borderId="0" xfId="0" applyFont="1"/>
    <xf numFmtId="1" fontId="0" fillId="0" borderId="0" xfId="0" applyNumberFormat="1" applyAlignment="1">
      <alignment horizontal="center" vertical="center" wrapText="1"/>
    </xf>
    <xf numFmtId="1" fontId="0" fillId="0" borderId="0" xfId="0" applyNumberFormat="1" applyAlignment="1">
      <alignment vertical="center" wrapText="1"/>
    </xf>
    <xf numFmtId="1" fontId="15" fillId="0" borderId="0" xfId="0" applyNumberFormat="1" applyFont="1" applyAlignment="1">
      <alignment vertical="center" wrapText="1"/>
    </xf>
    <xf numFmtId="0" fontId="1" fillId="0" borderId="0" xfId="0" applyFont="1" applyAlignment="1">
      <alignment wrapText="1"/>
    </xf>
    <xf numFmtId="165" fontId="4" fillId="0" borderId="16" xfId="0" applyNumberFormat="1" applyFont="1" applyBorder="1" applyAlignment="1">
      <alignment horizontal="center"/>
    </xf>
    <xf numFmtId="166" fontId="4" fillId="0" borderId="16" xfId="0" applyNumberFormat="1" applyFont="1" applyBorder="1" applyAlignment="1">
      <alignment horizontal="center"/>
    </xf>
    <xf numFmtId="166" fontId="2" fillId="0" borderId="20" xfId="0" applyNumberFormat="1" applyFont="1" applyBorder="1" applyAlignment="1">
      <alignment horizontal="center"/>
    </xf>
    <xf numFmtId="166" fontId="0" fillId="0" borderId="16" xfId="0" applyNumberFormat="1" applyBorder="1" applyAlignment="1">
      <alignment horizontal="center"/>
    </xf>
    <xf numFmtId="0" fontId="2" fillId="4" borderId="5" xfId="0" applyFont="1" applyFill="1" applyBorder="1" applyAlignment="1">
      <alignment horizontal="center"/>
    </xf>
    <xf numFmtId="0" fontId="2" fillId="4" borderId="6" xfId="0" applyFont="1" applyFill="1" applyBorder="1" applyAlignment="1">
      <alignment horizontal="center"/>
    </xf>
    <xf numFmtId="0" fontId="2" fillId="3" borderId="13" xfId="0" applyFont="1" applyFill="1" applyBorder="1" applyAlignment="1">
      <alignment horizontal="center"/>
    </xf>
    <xf numFmtId="0" fontId="2" fillId="3" borderId="14" xfId="0" applyFont="1" applyFill="1" applyBorder="1" applyAlignment="1">
      <alignment horizontal="center"/>
    </xf>
    <xf numFmtId="0" fontId="9" fillId="0" borderId="16" xfId="0" applyFont="1" applyBorder="1" applyAlignment="1">
      <alignment horizontal="center"/>
    </xf>
    <xf numFmtId="0" fontId="9" fillId="0" borderId="17" xfId="0" applyFont="1" applyBorder="1" applyAlignment="1">
      <alignment horizontal="center"/>
    </xf>
    <xf numFmtId="0" fontId="9" fillId="0" borderId="0" xfId="0" applyFont="1" applyAlignment="1">
      <alignment horizontal="center"/>
    </xf>
    <xf numFmtId="0" fontId="0" fillId="0" borderId="0" xfId="0" applyAlignment="1">
      <alignment vertical="center" wrapText="1"/>
    </xf>
  </cellXfs>
  <cellStyles count="4">
    <cellStyle name="Comma" xfId="2" builtinId="3"/>
    <cellStyle name="Hyperlink" xfId="1"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rhtp_16sep2025" connectionId="1" xr16:uid="{D8D09920-FC11-264E-9592-B76DFCC7DB39}"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apply07.grants.gov/apply/opportunities/instructions/PKG00291485-instructions.pdf" TargetMode="External"/></Relationships>
</file>

<file path=xl/worksheets/_rels/sheet2.xml.rels><?xml version="1.0" encoding="UTF-8" standalone="yes"?>
<Relationships xmlns="http://schemas.openxmlformats.org/package/2006/relationships"><Relationship Id="rId1" Type="http://schemas.openxmlformats.org/officeDocument/2006/relationships/queryTable" Target="../queryTables/query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F53D4-9014-9943-880D-8AC3697326C7}">
  <dimension ref="B2:C36"/>
  <sheetViews>
    <sheetView tabSelected="1" zoomScale="120" zoomScaleNormal="120" workbookViewId="0"/>
  </sheetViews>
  <sheetFormatPr baseColWidth="10" defaultColWidth="10.83203125" defaultRowHeight="16" x14ac:dyDescent="0.2"/>
  <cols>
    <col min="1" max="1" width="10.83203125" style="46"/>
    <col min="2" max="2" width="21.83203125" style="46" customWidth="1"/>
    <col min="3" max="3" width="76.33203125" style="46" customWidth="1"/>
    <col min="4" max="16384" width="10.83203125" style="46"/>
  </cols>
  <sheetData>
    <row r="2" spans="2:3" ht="17" thickBot="1" x14ac:dyDescent="0.25"/>
    <row r="3" spans="2:3" x14ac:dyDescent="0.2">
      <c r="B3" s="37" t="s">
        <v>2</v>
      </c>
      <c r="C3" s="38" t="s">
        <v>142</v>
      </c>
    </row>
    <row r="4" spans="2:3" ht="47" customHeight="1" x14ac:dyDescent="0.2">
      <c r="B4" s="39" t="s">
        <v>1</v>
      </c>
      <c r="C4" s="40" t="s">
        <v>151</v>
      </c>
    </row>
    <row r="5" spans="2:3" x14ac:dyDescent="0.2">
      <c r="B5" s="41" t="s">
        <v>3</v>
      </c>
      <c r="C5" s="42" t="s">
        <v>150</v>
      </c>
    </row>
    <row r="6" spans="2:3" x14ac:dyDescent="0.2">
      <c r="B6" s="41" t="s">
        <v>159</v>
      </c>
      <c r="C6" s="67" t="s">
        <v>160</v>
      </c>
    </row>
    <row r="7" spans="2:3" x14ac:dyDescent="0.2">
      <c r="B7" s="41" t="s">
        <v>4</v>
      </c>
      <c r="C7" s="43">
        <v>45915</v>
      </c>
    </row>
    <row r="8" spans="2:3" ht="17" thickBot="1" x14ac:dyDescent="0.25">
      <c r="B8" s="44" t="s">
        <v>34</v>
      </c>
      <c r="C8" s="45">
        <v>45954</v>
      </c>
    </row>
    <row r="9" spans="2:3" ht="17" thickBot="1" x14ac:dyDescent="0.25"/>
    <row r="10" spans="2:3" ht="99" customHeight="1" thickBot="1" x14ac:dyDescent="0.25">
      <c r="B10" s="47" t="s">
        <v>12</v>
      </c>
      <c r="C10" s="11" t="s">
        <v>152</v>
      </c>
    </row>
    <row r="11" spans="2:3" ht="17" thickBot="1" x14ac:dyDescent="0.25"/>
    <row r="12" spans="2:3" ht="34" x14ac:dyDescent="0.2">
      <c r="B12" s="48" t="s">
        <v>14</v>
      </c>
      <c r="C12" s="49" t="s">
        <v>17</v>
      </c>
    </row>
    <row r="13" spans="2:3" x14ac:dyDescent="0.2">
      <c r="B13" s="39" t="s">
        <v>15</v>
      </c>
      <c r="C13" s="50" t="s">
        <v>16</v>
      </c>
    </row>
    <row r="14" spans="2:3" ht="17" thickBot="1" x14ac:dyDescent="0.25">
      <c r="B14" s="51" t="s">
        <v>18</v>
      </c>
      <c r="C14" s="52" t="s">
        <v>143</v>
      </c>
    </row>
    <row r="16" spans="2:3" ht="2" customHeight="1" x14ac:dyDescent="0.2"/>
    <row r="17" spans="2:3" ht="17" thickBot="1" x14ac:dyDescent="0.25"/>
    <row r="18" spans="2:3" x14ac:dyDescent="0.2">
      <c r="B18" s="101" t="s">
        <v>7</v>
      </c>
      <c r="C18" s="102"/>
    </row>
    <row r="19" spans="2:3" x14ac:dyDescent="0.2">
      <c r="B19" s="53" t="s">
        <v>6</v>
      </c>
      <c r="C19" s="54" t="s">
        <v>1</v>
      </c>
    </row>
    <row r="20" spans="2:3" x14ac:dyDescent="0.2">
      <c r="B20" s="55" t="s">
        <v>5</v>
      </c>
      <c r="C20" s="56" t="s">
        <v>59</v>
      </c>
    </row>
    <row r="21" spans="2:3" x14ac:dyDescent="0.2">
      <c r="B21" s="55" t="s">
        <v>212</v>
      </c>
      <c r="C21" s="42" t="s">
        <v>19</v>
      </c>
    </row>
    <row r="22" spans="2:3" x14ac:dyDescent="0.2">
      <c r="B22" s="55" t="s">
        <v>211</v>
      </c>
      <c r="C22" s="56" t="s">
        <v>8</v>
      </c>
    </row>
    <row r="23" spans="2:3" x14ac:dyDescent="0.2">
      <c r="B23" s="87" t="s">
        <v>210</v>
      </c>
      <c r="C23" s="88" t="s">
        <v>154</v>
      </c>
    </row>
    <row r="24" spans="2:3" ht="17" thickBot="1" x14ac:dyDescent="0.25">
      <c r="B24" s="57" t="s">
        <v>208</v>
      </c>
      <c r="C24" s="58" t="s">
        <v>218</v>
      </c>
    </row>
    <row r="25" spans="2:3" ht="17" thickBot="1" x14ac:dyDescent="0.25"/>
    <row r="26" spans="2:3" ht="17" thickBot="1" x14ac:dyDescent="0.25">
      <c r="B26" s="103" t="s">
        <v>35</v>
      </c>
      <c r="C26" s="104"/>
    </row>
    <row r="27" spans="2:3" x14ac:dyDescent="0.2">
      <c r="B27" s="59" t="s">
        <v>57</v>
      </c>
      <c r="C27" s="60" t="s">
        <v>58</v>
      </c>
    </row>
    <row r="28" spans="2:3" x14ac:dyDescent="0.2">
      <c r="B28" s="61" t="s">
        <v>20</v>
      </c>
      <c r="C28" s="42" t="s">
        <v>21</v>
      </c>
    </row>
    <row r="29" spans="2:3" x14ac:dyDescent="0.2">
      <c r="B29" s="61" t="s">
        <v>22</v>
      </c>
      <c r="C29" s="42" t="s">
        <v>23</v>
      </c>
    </row>
    <row r="30" spans="2:3" x14ac:dyDescent="0.2">
      <c r="B30" s="61" t="s">
        <v>24</v>
      </c>
      <c r="C30" s="42" t="s">
        <v>25</v>
      </c>
    </row>
    <row r="31" spans="2:3" x14ac:dyDescent="0.2">
      <c r="B31" s="61" t="s">
        <v>26</v>
      </c>
      <c r="C31" s="42" t="s">
        <v>27</v>
      </c>
    </row>
    <row r="32" spans="2:3" x14ac:dyDescent="0.2">
      <c r="B32" s="61" t="s">
        <v>28</v>
      </c>
      <c r="C32" s="42" t="s">
        <v>29</v>
      </c>
    </row>
    <row r="33" spans="2:3" x14ac:dyDescent="0.2">
      <c r="B33" s="61" t="s">
        <v>30</v>
      </c>
      <c r="C33" s="42" t="s">
        <v>31</v>
      </c>
    </row>
    <row r="34" spans="2:3" ht="17" thickBot="1" x14ac:dyDescent="0.25">
      <c r="B34" s="62" t="s">
        <v>32</v>
      </c>
      <c r="C34" s="52" t="s">
        <v>33</v>
      </c>
    </row>
    <row r="36" spans="2:3" x14ac:dyDescent="0.2">
      <c r="B36" s="46" t="s">
        <v>149</v>
      </c>
    </row>
  </sheetData>
  <mergeCells count="2">
    <mergeCell ref="B18:C18"/>
    <mergeCell ref="B26:C26"/>
  </mergeCells>
  <hyperlinks>
    <hyperlink ref="C13" r:id="rId1" xr:uid="{D9AC278C-A996-BF40-B55A-4044C7564F3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0FFC2-AE34-3E46-9A6A-DD37BC0AC41F}">
  <dimension ref="B1:U54"/>
  <sheetViews>
    <sheetView zoomScale="120" zoomScaleNormal="120" workbookViewId="0"/>
  </sheetViews>
  <sheetFormatPr baseColWidth="10" defaultColWidth="11.1640625" defaultRowHeight="16" x14ac:dyDescent="0.2"/>
  <cols>
    <col min="2" max="2" width="6.83203125" customWidth="1"/>
    <col min="3" max="3" width="9.33203125" style="29" bestFit="1" customWidth="1"/>
    <col min="4" max="4" width="12.83203125" customWidth="1"/>
    <col min="5" max="5" width="8.5" bestFit="1" customWidth="1"/>
    <col min="6" max="6" width="8.6640625" bestFit="1" customWidth="1"/>
    <col min="7" max="7" width="12" bestFit="1" customWidth="1"/>
    <col min="8" max="8" width="6.1640625" style="29" bestFit="1" customWidth="1"/>
    <col min="9" max="9" width="8.5" bestFit="1" customWidth="1"/>
    <col min="10" max="10" width="5.1640625" style="32" bestFit="1" customWidth="1"/>
    <col min="11" max="11" width="8.5" bestFit="1" customWidth="1"/>
    <col min="12" max="12" width="7.1640625" bestFit="1" customWidth="1"/>
    <col min="13" max="13" width="8.5" bestFit="1" customWidth="1"/>
    <col min="14" max="14" width="7.1640625" style="29" bestFit="1" customWidth="1"/>
    <col min="15" max="15" width="8.5" bestFit="1" customWidth="1"/>
    <col min="16" max="16" width="9.1640625" bestFit="1" customWidth="1"/>
    <col min="17" max="17" width="8.5" bestFit="1" customWidth="1"/>
    <col min="18" max="18" width="9" style="29" customWidth="1"/>
    <col min="19" max="19" width="8.5" bestFit="1" customWidth="1"/>
  </cols>
  <sheetData>
    <row r="1" spans="2:21" x14ac:dyDescent="0.2">
      <c r="B1" s="22"/>
      <c r="C1" s="82" t="s">
        <v>118</v>
      </c>
      <c r="D1" s="105" t="s">
        <v>119</v>
      </c>
      <c r="E1" s="106"/>
      <c r="F1" s="18" t="s">
        <v>121</v>
      </c>
      <c r="G1" s="18" t="s">
        <v>123</v>
      </c>
      <c r="H1" s="107" t="s">
        <v>119</v>
      </c>
      <c r="I1" s="107"/>
      <c r="J1" s="105" t="s">
        <v>131</v>
      </c>
      <c r="K1" s="106"/>
      <c r="L1" s="107" t="s">
        <v>125</v>
      </c>
      <c r="M1" s="107"/>
      <c r="N1" s="105" t="s">
        <v>125</v>
      </c>
      <c r="O1" s="106"/>
      <c r="P1" s="107" t="s">
        <v>128</v>
      </c>
      <c r="Q1" s="107"/>
      <c r="R1" s="105" t="s">
        <v>130</v>
      </c>
      <c r="S1" s="106"/>
    </row>
    <row r="2" spans="2:21" x14ac:dyDescent="0.2">
      <c r="B2" s="22"/>
      <c r="C2" s="82" t="s">
        <v>51</v>
      </c>
      <c r="D2" s="105" t="s">
        <v>120</v>
      </c>
      <c r="E2" s="106"/>
      <c r="F2" s="18" t="s">
        <v>122</v>
      </c>
      <c r="G2" s="18" t="s">
        <v>122</v>
      </c>
      <c r="H2" s="107" t="s">
        <v>122</v>
      </c>
      <c r="I2" s="107"/>
      <c r="J2" s="105" t="s">
        <v>124</v>
      </c>
      <c r="K2" s="106"/>
      <c r="L2" s="107" t="s">
        <v>126</v>
      </c>
      <c r="M2" s="107"/>
      <c r="N2" s="105" t="s">
        <v>127</v>
      </c>
      <c r="O2" s="106"/>
      <c r="P2" s="107" t="s">
        <v>129</v>
      </c>
      <c r="Q2" s="107"/>
      <c r="R2" s="105" t="s">
        <v>125</v>
      </c>
      <c r="S2" s="106"/>
    </row>
    <row r="3" spans="2:21" x14ac:dyDescent="0.2">
      <c r="B3" s="24" t="s">
        <v>61</v>
      </c>
      <c r="C3" s="33" t="s">
        <v>60</v>
      </c>
      <c r="D3" s="26" t="s">
        <v>36</v>
      </c>
      <c r="E3" s="27" t="s">
        <v>45</v>
      </c>
      <c r="F3" s="25" t="s">
        <v>37</v>
      </c>
      <c r="G3" s="25" t="s">
        <v>38</v>
      </c>
      <c r="H3" s="33" t="s">
        <v>39</v>
      </c>
      <c r="I3" s="25" t="s">
        <v>62</v>
      </c>
      <c r="J3" s="31" t="s">
        <v>40</v>
      </c>
      <c r="K3" s="27" t="s">
        <v>63</v>
      </c>
      <c r="L3" s="25" t="s">
        <v>41</v>
      </c>
      <c r="M3" s="25" t="s">
        <v>64</v>
      </c>
      <c r="N3" s="30" t="s">
        <v>42</v>
      </c>
      <c r="O3" s="27" t="s">
        <v>65</v>
      </c>
      <c r="P3" s="25" t="s">
        <v>43</v>
      </c>
      <c r="Q3" s="25" t="s">
        <v>66</v>
      </c>
      <c r="R3" s="99" t="s">
        <v>44</v>
      </c>
      <c r="S3" s="27" t="s">
        <v>67</v>
      </c>
    </row>
    <row r="4" spans="2:21" x14ac:dyDescent="0.2">
      <c r="B4" s="23" t="s">
        <v>68</v>
      </c>
      <c r="C4" s="16">
        <v>1.7629999999999999</v>
      </c>
      <c r="D4" s="19">
        <v>274972</v>
      </c>
      <c r="E4" s="20">
        <v>0.32700000000000001</v>
      </c>
      <c r="F4" s="14">
        <v>18</v>
      </c>
      <c r="G4" s="14">
        <v>220</v>
      </c>
      <c r="H4" s="16">
        <v>0.76800000000000002</v>
      </c>
      <c r="I4" s="16">
        <v>0.81599999999999995</v>
      </c>
      <c r="J4" s="97">
        <v>2.2000000000000002</v>
      </c>
      <c r="K4" s="21">
        <v>1.5509999999999999</v>
      </c>
      <c r="L4" s="14">
        <v>37.493000000000002</v>
      </c>
      <c r="M4" s="16">
        <v>2.7759999999999998</v>
      </c>
      <c r="N4" s="98">
        <v>30.670999999999999</v>
      </c>
      <c r="O4" s="21">
        <v>3.9180000000000001</v>
      </c>
      <c r="P4" s="15">
        <v>571390.1</v>
      </c>
      <c r="Q4" s="16">
        <v>20.850999999999999</v>
      </c>
      <c r="R4" s="100">
        <v>40.908999999999999</v>
      </c>
      <c r="S4" s="21">
        <v>1.633</v>
      </c>
      <c r="U4" s="29"/>
    </row>
    <row r="5" spans="2:21" x14ac:dyDescent="0.2">
      <c r="B5" s="23" t="s">
        <v>69</v>
      </c>
      <c r="C5" s="16">
        <v>1.2030000000000001</v>
      </c>
      <c r="D5" s="19">
        <v>1613122</v>
      </c>
      <c r="E5" s="20">
        <v>2.694</v>
      </c>
      <c r="F5" s="14">
        <v>68</v>
      </c>
      <c r="G5" s="14">
        <v>371</v>
      </c>
      <c r="H5" s="16">
        <v>1.901</v>
      </c>
      <c r="I5" s="16">
        <v>2.1219999999999999</v>
      </c>
      <c r="J5" s="97">
        <v>6</v>
      </c>
      <c r="K5" s="21">
        <v>3.8370000000000002</v>
      </c>
      <c r="L5" s="14">
        <v>32.106999999999999</v>
      </c>
      <c r="M5" s="16">
        <v>2.367</v>
      </c>
      <c r="N5" s="98">
        <v>2.2919999999999998</v>
      </c>
      <c r="O5" s="21">
        <v>1.714</v>
      </c>
      <c r="P5" s="15">
        <v>50651.37</v>
      </c>
      <c r="Q5" s="16">
        <v>0</v>
      </c>
      <c r="R5" s="100">
        <v>87.5</v>
      </c>
      <c r="S5" s="21">
        <v>3.1019999999999999</v>
      </c>
      <c r="U5" s="29"/>
    </row>
    <row r="6" spans="2:21" x14ac:dyDescent="0.2">
      <c r="B6" s="23" t="s">
        <v>70</v>
      </c>
      <c r="C6" s="16">
        <v>1.0780000000000001</v>
      </c>
      <c r="D6" s="19">
        <v>1313975</v>
      </c>
      <c r="E6" s="20">
        <v>2.367</v>
      </c>
      <c r="F6" s="14">
        <v>61</v>
      </c>
      <c r="G6" s="14">
        <v>401</v>
      </c>
      <c r="H6" s="16">
        <v>1.853</v>
      </c>
      <c r="I6" s="16">
        <v>2.0409999999999999</v>
      </c>
      <c r="J6" s="97">
        <v>3.2</v>
      </c>
      <c r="K6" s="21">
        <v>2.5710000000000002</v>
      </c>
      <c r="L6" s="14">
        <v>43.631999999999998</v>
      </c>
      <c r="M6" s="16">
        <v>3.1019999999999999</v>
      </c>
      <c r="N6" s="98">
        <v>8.3059999999999992</v>
      </c>
      <c r="O6" s="21">
        <v>3.02</v>
      </c>
      <c r="P6" s="15">
        <v>51992</v>
      </c>
      <c r="Q6" s="16">
        <v>0</v>
      </c>
      <c r="R6" s="100">
        <v>2.74</v>
      </c>
      <c r="S6" s="21">
        <v>0.40799999999999997</v>
      </c>
      <c r="U6" s="29"/>
    </row>
    <row r="7" spans="2:21" x14ac:dyDescent="0.2">
      <c r="B7" s="23" t="s">
        <v>71</v>
      </c>
      <c r="C7" s="16">
        <v>0.77400000000000002</v>
      </c>
      <c r="D7" s="19">
        <v>772326</v>
      </c>
      <c r="E7" s="20">
        <v>1.4690000000000001</v>
      </c>
      <c r="F7" s="14">
        <v>57</v>
      </c>
      <c r="G7" s="14">
        <v>326</v>
      </c>
      <c r="H7" s="16">
        <v>1.6259999999999999</v>
      </c>
      <c r="I7" s="16">
        <v>1.796</v>
      </c>
      <c r="J7" s="97">
        <v>2.5</v>
      </c>
      <c r="K7" s="21">
        <v>2.1219999999999999</v>
      </c>
      <c r="L7" s="14">
        <v>10.798999999999999</v>
      </c>
      <c r="M7" s="16">
        <v>0.73499999999999999</v>
      </c>
      <c r="N7" s="98">
        <v>4.3179999999999996</v>
      </c>
      <c r="O7" s="21">
        <v>2.0409999999999999</v>
      </c>
      <c r="P7" s="15">
        <v>113655.4</v>
      </c>
      <c r="Q7" s="16">
        <v>0</v>
      </c>
      <c r="R7" s="100">
        <v>52</v>
      </c>
      <c r="S7" s="21">
        <v>2.286</v>
      </c>
      <c r="U7" s="29"/>
    </row>
    <row r="8" spans="2:21" x14ac:dyDescent="0.2">
      <c r="B8" s="23" t="s">
        <v>72</v>
      </c>
      <c r="C8" s="16">
        <v>1.9570000000000001</v>
      </c>
      <c r="D8" s="19">
        <v>2760120</v>
      </c>
      <c r="E8" s="20">
        <v>3.7549999999999999</v>
      </c>
      <c r="F8" s="14">
        <v>116</v>
      </c>
      <c r="G8" s="14">
        <v>2951</v>
      </c>
      <c r="H8" s="16">
        <v>8.2780000000000005</v>
      </c>
      <c r="I8" s="16">
        <v>4</v>
      </c>
      <c r="J8" s="97">
        <v>1.8</v>
      </c>
      <c r="K8" s="21">
        <v>0.85699999999999998</v>
      </c>
      <c r="L8" s="14">
        <v>6.9809999999999999</v>
      </c>
      <c r="M8" s="16">
        <v>0.32700000000000001</v>
      </c>
      <c r="N8" s="98">
        <v>0.52200000000000002</v>
      </c>
      <c r="O8" s="21">
        <v>0.98</v>
      </c>
      <c r="P8" s="15">
        <v>155860.4</v>
      </c>
      <c r="Q8" s="16">
        <v>20</v>
      </c>
      <c r="R8" s="100">
        <v>7.9509999999999996</v>
      </c>
      <c r="S8" s="21">
        <v>0.57099999999999995</v>
      </c>
      <c r="U8" s="29"/>
    </row>
    <row r="9" spans="2:21" x14ac:dyDescent="0.2">
      <c r="B9" s="23" t="s">
        <v>73</v>
      </c>
      <c r="C9" s="16">
        <v>0.92900000000000005</v>
      </c>
      <c r="D9" s="19">
        <v>974230</v>
      </c>
      <c r="E9" s="20">
        <v>1.796</v>
      </c>
      <c r="F9" s="14">
        <v>57</v>
      </c>
      <c r="G9" s="14">
        <v>346</v>
      </c>
      <c r="H9" s="16">
        <v>1.669</v>
      </c>
      <c r="I9" s="16">
        <v>1.9590000000000001</v>
      </c>
      <c r="J9" s="97">
        <v>2.7</v>
      </c>
      <c r="K9" s="21">
        <v>2.4489999999999998</v>
      </c>
      <c r="L9" s="14">
        <v>16.873999999999999</v>
      </c>
      <c r="M9" s="16">
        <v>1.143</v>
      </c>
      <c r="N9" s="98">
        <v>8.36</v>
      </c>
      <c r="O9" s="21">
        <v>3.1019999999999999</v>
      </c>
      <c r="P9" s="15">
        <v>103637.3</v>
      </c>
      <c r="Q9" s="16">
        <v>0</v>
      </c>
      <c r="R9" s="100">
        <v>43.21</v>
      </c>
      <c r="S9" s="21">
        <v>1.796</v>
      </c>
    </row>
    <row r="10" spans="2:21" x14ac:dyDescent="0.2">
      <c r="B10" s="23" t="s">
        <v>74</v>
      </c>
      <c r="C10" s="16">
        <v>0.33100000000000002</v>
      </c>
      <c r="D10" s="19">
        <v>322877</v>
      </c>
      <c r="E10" s="20">
        <v>0.49</v>
      </c>
      <c r="F10" s="14">
        <v>20</v>
      </c>
      <c r="G10" s="14">
        <v>482</v>
      </c>
      <c r="H10" s="16">
        <v>1.369</v>
      </c>
      <c r="I10" s="16">
        <v>1.4690000000000001</v>
      </c>
      <c r="J10" s="97">
        <v>1.7</v>
      </c>
      <c r="K10" s="21">
        <v>0.73499999999999999</v>
      </c>
      <c r="L10" s="14">
        <v>8.9540000000000006</v>
      </c>
      <c r="M10" s="16">
        <v>0.49</v>
      </c>
      <c r="N10" s="98">
        <v>0</v>
      </c>
      <c r="O10" s="21">
        <v>0.16300000000000001</v>
      </c>
      <c r="P10" s="15">
        <v>4842.5330000000004</v>
      </c>
      <c r="Q10" s="16">
        <v>0</v>
      </c>
      <c r="R10" s="100">
        <v>10</v>
      </c>
      <c r="S10" s="21">
        <v>0.73499999999999999</v>
      </c>
    </row>
    <row r="11" spans="2:21" x14ac:dyDescent="0.2">
      <c r="B11" s="23" t="s">
        <v>75</v>
      </c>
      <c r="C11" s="16">
        <v>0.32400000000000001</v>
      </c>
      <c r="D11" s="19">
        <v>243541</v>
      </c>
      <c r="E11" s="20">
        <v>0.245</v>
      </c>
      <c r="F11" s="14">
        <v>4</v>
      </c>
      <c r="G11" s="14">
        <v>18</v>
      </c>
      <c r="H11" s="16">
        <v>0.10299999999999999</v>
      </c>
      <c r="I11" s="16">
        <v>0</v>
      </c>
      <c r="J11" s="97">
        <v>2.2000000000000002</v>
      </c>
      <c r="K11" s="21">
        <v>1.5509999999999999</v>
      </c>
      <c r="L11" s="14">
        <v>24.600999999999999</v>
      </c>
      <c r="M11" s="16">
        <v>1.796</v>
      </c>
      <c r="N11" s="98">
        <v>0</v>
      </c>
      <c r="O11" s="21">
        <v>0.16300000000000001</v>
      </c>
      <c r="P11" s="15">
        <v>1948.5450000000001</v>
      </c>
      <c r="Q11" s="16">
        <v>0</v>
      </c>
      <c r="R11" s="100">
        <v>16.667000000000002</v>
      </c>
      <c r="S11" s="21">
        <v>0.89800000000000002</v>
      </c>
    </row>
    <row r="12" spans="2:21" x14ac:dyDescent="0.2">
      <c r="B12" s="23" t="s">
        <v>76</v>
      </c>
      <c r="C12" s="16">
        <v>1.036</v>
      </c>
      <c r="D12" s="19">
        <v>1057110</v>
      </c>
      <c r="E12" s="20">
        <v>1.8779999999999999</v>
      </c>
      <c r="F12" s="14">
        <v>93</v>
      </c>
      <c r="G12" s="14">
        <v>894</v>
      </c>
      <c r="H12" s="16">
        <v>3.4390000000000001</v>
      </c>
      <c r="I12" s="16">
        <v>3.5920000000000001</v>
      </c>
      <c r="J12" s="97">
        <v>6.2</v>
      </c>
      <c r="K12" s="21">
        <v>3.9180000000000001</v>
      </c>
      <c r="L12" s="14">
        <v>4.9080000000000004</v>
      </c>
      <c r="M12" s="16">
        <v>0.245</v>
      </c>
      <c r="N12" s="98">
        <v>7.0999999999999994E-2</v>
      </c>
      <c r="O12" s="21">
        <v>0.65300000000000002</v>
      </c>
      <c r="P12" s="15">
        <v>53658.09</v>
      </c>
      <c r="Q12" s="16">
        <v>0</v>
      </c>
      <c r="R12" s="100">
        <v>40</v>
      </c>
      <c r="S12" s="21">
        <v>1.429</v>
      </c>
    </row>
    <row r="13" spans="2:21" x14ac:dyDescent="0.2">
      <c r="B13" s="23" t="s">
        <v>77</v>
      </c>
      <c r="C13" s="16">
        <v>1.35</v>
      </c>
      <c r="D13" s="19">
        <v>2448694</v>
      </c>
      <c r="E13" s="20">
        <v>3.5920000000000001</v>
      </c>
      <c r="F13" s="14">
        <v>90</v>
      </c>
      <c r="G13" s="14">
        <v>560</v>
      </c>
      <c r="H13" s="16">
        <v>2.665</v>
      </c>
      <c r="I13" s="16">
        <v>3.02</v>
      </c>
      <c r="J13" s="97">
        <v>8.1</v>
      </c>
      <c r="K13" s="21">
        <v>4</v>
      </c>
      <c r="L13" s="14">
        <v>22.86</v>
      </c>
      <c r="M13" s="16">
        <v>1.5509999999999999</v>
      </c>
      <c r="N13" s="98">
        <v>1.089</v>
      </c>
      <c r="O13" s="21">
        <v>1.4690000000000001</v>
      </c>
      <c r="P13" s="15">
        <v>57717.54</v>
      </c>
      <c r="Q13" s="16">
        <v>0</v>
      </c>
      <c r="R13" s="100">
        <v>96.923000000000002</v>
      </c>
      <c r="S13" s="21">
        <v>3.5920000000000001</v>
      </c>
    </row>
    <row r="14" spans="2:21" x14ac:dyDescent="0.2">
      <c r="B14" s="23" t="s">
        <v>78</v>
      </c>
      <c r="C14" s="16">
        <v>0.47099999999999997</v>
      </c>
      <c r="D14" s="19">
        <v>357645</v>
      </c>
      <c r="E14" s="20">
        <v>0.65300000000000002</v>
      </c>
      <c r="F14" s="14">
        <v>19</v>
      </c>
      <c r="G14" s="14">
        <v>139</v>
      </c>
      <c r="H14" s="16">
        <v>0.60799999999999998</v>
      </c>
      <c r="I14" s="16">
        <v>0.65300000000000002</v>
      </c>
      <c r="J14" s="97">
        <v>1.1000000000000001</v>
      </c>
      <c r="K14" s="21">
        <v>0</v>
      </c>
      <c r="L14" s="14">
        <v>24.576000000000001</v>
      </c>
      <c r="M14" s="16">
        <v>1.714</v>
      </c>
      <c r="N14" s="98">
        <v>7.3520000000000003</v>
      </c>
      <c r="O14" s="21">
        <v>2.7759999999999998</v>
      </c>
      <c r="P14" s="15">
        <v>6422.5919999999996</v>
      </c>
      <c r="Q14" s="16">
        <v>0</v>
      </c>
      <c r="R14" s="100">
        <v>57.143000000000001</v>
      </c>
      <c r="S14" s="21">
        <v>2.367</v>
      </c>
    </row>
    <row r="15" spans="2:21" x14ac:dyDescent="0.2">
      <c r="B15" s="23" t="s">
        <v>79</v>
      </c>
      <c r="C15" s="16">
        <v>0.98899999999999999</v>
      </c>
      <c r="D15" s="19">
        <v>1508236</v>
      </c>
      <c r="E15" s="20">
        <v>2.4489999999999998</v>
      </c>
      <c r="F15" s="14">
        <v>102</v>
      </c>
      <c r="G15" s="14">
        <v>336</v>
      </c>
      <c r="H15" s="16">
        <v>2.3719999999999999</v>
      </c>
      <c r="I15" s="16">
        <v>2.6120000000000001</v>
      </c>
      <c r="J15" s="97">
        <v>1.8</v>
      </c>
      <c r="K15" s="21">
        <v>0.85699999999999998</v>
      </c>
      <c r="L15" s="14">
        <v>47.274999999999999</v>
      </c>
      <c r="M15" s="16">
        <v>3.347</v>
      </c>
      <c r="N15" s="98">
        <v>8.1159999999999997</v>
      </c>
      <c r="O15" s="21">
        <v>2.9390000000000001</v>
      </c>
      <c r="P15" s="15">
        <v>55853.69</v>
      </c>
      <c r="Q15" s="16">
        <v>0</v>
      </c>
      <c r="R15" s="100">
        <v>9.4830000000000005</v>
      </c>
      <c r="S15" s="21">
        <v>0.65300000000000002</v>
      </c>
    </row>
    <row r="16" spans="2:21" x14ac:dyDescent="0.2">
      <c r="B16" s="23" t="s">
        <v>80</v>
      </c>
      <c r="C16" s="16">
        <v>0.75600000000000001</v>
      </c>
      <c r="D16" s="19">
        <v>655073</v>
      </c>
      <c r="E16" s="20">
        <v>1.306</v>
      </c>
      <c r="F16" s="14">
        <v>36</v>
      </c>
      <c r="G16" s="14">
        <v>274</v>
      </c>
      <c r="H16" s="16">
        <v>1.175</v>
      </c>
      <c r="I16" s="16">
        <v>1.224</v>
      </c>
      <c r="J16" s="97">
        <v>2</v>
      </c>
      <c r="K16" s="21">
        <v>1.1839999999999999</v>
      </c>
      <c r="L16" s="14">
        <v>35.619</v>
      </c>
      <c r="M16" s="16">
        <v>2.5310000000000001</v>
      </c>
      <c r="N16" s="98">
        <v>6.0369999999999999</v>
      </c>
      <c r="O16" s="21">
        <v>2.6120000000000001</v>
      </c>
      <c r="P16" s="15">
        <v>82645.440000000002</v>
      </c>
      <c r="Q16" s="16">
        <v>0</v>
      </c>
      <c r="R16" s="100">
        <v>60.975999999999999</v>
      </c>
      <c r="S16" s="21">
        <v>2.5310000000000001</v>
      </c>
    </row>
    <row r="17" spans="2:19" x14ac:dyDescent="0.2">
      <c r="B17" s="23" t="s">
        <v>81</v>
      </c>
      <c r="C17" s="16">
        <v>1.046</v>
      </c>
      <c r="D17" s="19">
        <v>1915300</v>
      </c>
      <c r="E17" s="20">
        <v>2.9390000000000001</v>
      </c>
      <c r="F17" s="14">
        <v>114</v>
      </c>
      <c r="G17" s="14">
        <v>787</v>
      </c>
      <c r="H17" s="16">
        <v>3.5449999999999999</v>
      </c>
      <c r="I17" s="16">
        <v>3.673</v>
      </c>
      <c r="J17" s="97">
        <v>3.2</v>
      </c>
      <c r="K17" s="21">
        <v>2.5710000000000002</v>
      </c>
      <c r="L17" s="14">
        <v>14.949</v>
      </c>
      <c r="M17" s="16">
        <v>0.98</v>
      </c>
      <c r="N17" s="98">
        <v>0.51900000000000002</v>
      </c>
      <c r="O17" s="21">
        <v>0.89800000000000002</v>
      </c>
      <c r="P17" s="15">
        <v>55513.53</v>
      </c>
      <c r="Q17" s="16">
        <v>0</v>
      </c>
      <c r="R17" s="100">
        <v>5.056</v>
      </c>
      <c r="S17" s="21">
        <v>0.49</v>
      </c>
    </row>
    <row r="18" spans="2:19" x14ac:dyDescent="0.2">
      <c r="B18" s="23" t="s">
        <v>82</v>
      </c>
      <c r="C18" s="16">
        <v>1.0249999999999999</v>
      </c>
      <c r="D18" s="19">
        <v>1957053</v>
      </c>
      <c r="E18" s="20">
        <v>3.02</v>
      </c>
      <c r="F18" s="14">
        <v>76</v>
      </c>
      <c r="G18" s="14">
        <v>610</v>
      </c>
      <c r="H18" s="16">
        <v>2.548</v>
      </c>
      <c r="I18" s="16">
        <v>2.7759999999999998</v>
      </c>
      <c r="J18" s="97">
        <v>2.6</v>
      </c>
      <c r="K18" s="21">
        <v>2.327</v>
      </c>
      <c r="L18" s="14">
        <v>28.841999999999999</v>
      </c>
      <c r="M18" s="16">
        <v>2.1219999999999999</v>
      </c>
      <c r="N18" s="98">
        <v>3.4000000000000002E-2</v>
      </c>
      <c r="O18" s="21">
        <v>0.49</v>
      </c>
      <c r="P18" s="15">
        <v>35825.18</v>
      </c>
      <c r="Q18" s="16">
        <v>0</v>
      </c>
      <c r="R18" s="100">
        <v>43.697000000000003</v>
      </c>
      <c r="S18" s="21">
        <v>1.8779999999999999</v>
      </c>
    </row>
    <row r="19" spans="2:19" x14ac:dyDescent="0.2">
      <c r="B19" s="23" t="s">
        <v>83</v>
      </c>
      <c r="C19" s="16">
        <v>1.254</v>
      </c>
      <c r="D19" s="19">
        <v>1163696</v>
      </c>
      <c r="E19" s="20">
        <v>2.286</v>
      </c>
      <c r="F19" s="14">
        <v>111</v>
      </c>
      <c r="G19" s="14">
        <v>353</v>
      </c>
      <c r="H19" s="16">
        <v>2.5539999999999998</v>
      </c>
      <c r="I19" s="16">
        <v>2.8570000000000002</v>
      </c>
      <c r="J19" s="97">
        <v>3.9</v>
      </c>
      <c r="K19" s="21">
        <v>3.0609999999999999</v>
      </c>
      <c r="L19" s="14">
        <v>39.61</v>
      </c>
      <c r="M19" s="16">
        <v>2.8570000000000002</v>
      </c>
      <c r="N19" s="98">
        <v>9.7240000000000002</v>
      </c>
      <c r="O19" s="21">
        <v>3.347</v>
      </c>
      <c r="P19" s="15">
        <v>81758.789999999994</v>
      </c>
      <c r="Q19" s="16">
        <v>0</v>
      </c>
      <c r="R19" s="100">
        <v>47.406999999999996</v>
      </c>
      <c r="S19" s="21">
        <v>2.0409999999999999</v>
      </c>
    </row>
    <row r="20" spans="2:19" x14ac:dyDescent="0.2">
      <c r="B20" s="23" t="s">
        <v>84</v>
      </c>
      <c r="C20" s="16">
        <v>1.224</v>
      </c>
      <c r="D20" s="19">
        <v>2246834</v>
      </c>
      <c r="E20" s="20">
        <v>3.51</v>
      </c>
      <c r="F20" s="14">
        <v>77</v>
      </c>
      <c r="G20" s="14">
        <v>1081</v>
      </c>
      <c r="H20" s="16">
        <v>3.5880000000000001</v>
      </c>
      <c r="I20" s="16">
        <v>3.7549999999999999</v>
      </c>
      <c r="J20" s="97">
        <v>1.6</v>
      </c>
      <c r="K20" s="21">
        <v>0.57099999999999995</v>
      </c>
      <c r="L20" s="14">
        <v>49.865000000000002</v>
      </c>
      <c r="M20" s="16">
        <v>3.4289999999999998</v>
      </c>
      <c r="N20" s="98">
        <v>5.7389999999999999</v>
      </c>
      <c r="O20" s="21">
        <v>2.4489999999999998</v>
      </c>
      <c r="P20" s="15">
        <v>39485.82</v>
      </c>
      <c r="Q20" s="16">
        <v>0</v>
      </c>
      <c r="R20" s="100">
        <v>76.667000000000002</v>
      </c>
      <c r="S20" s="21">
        <v>2.9390000000000001</v>
      </c>
    </row>
    <row r="21" spans="2:19" x14ac:dyDescent="0.2">
      <c r="B21" s="23" t="s">
        <v>85</v>
      </c>
      <c r="C21" s="16">
        <v>0.89100000000000001</v>
      </c>
      <c r="D21" s="19">
        <v>1109050</v>
      </c>
      <c r="E21" s="20">
        <v>2.0409999999999999</v>
      </c>
      <c r="F21" s="14">
        <v>71</v>
      </c>
      <c r="G21" s="14">
        <v>733</v>
      </c>
      <c r="H21" s="16">
        <v>2.7349999999999999</v>
      </c>
      <c r="I21" s="16">
        <v>3.1840000000000002</v>
      </c>
      <c r="J21" s="97">
        <v>2.2000000000000002</v>
      </c>
      <c r="K21" s="21">
        <v>1.5509999999999999</v>
      </c>
      <c r="L21" s="14">
        <v>23.811</v>
      </c>
      <c r="M21" s="16">
        <v>1.633</v>
      </c>
      <c r="N21" s="98">
        <v>0.50800000000000001</v>
      </c>
      <c r="O21" s="21">
        <v>0.81599999999999995</v>
      </c>
      <c r="P21" s="15">
        <v>43215.32</v>
      </c>
      <c r="Q21" s="16">
        <v>0</v>
      </c>
      <c r="R21" s="100">
        <v>51.326999999999998</v>
      </c>
      <c r="S21" s="21">
        <v>2.2040000000000002</v>
      </c>
    </row>
    <row r="22" spans="2:19" x14ac:dyDescent="0.2">
      <c r="B22" s="23" t="s">
        <v>86</v>
      </c>
      <c r="C22" s="16">
        <v>0.23699999999999999</v>
      </c>
      <c r="D22" s="19">
        <v>243078</v>
      </c>
      <c r="E22" s="20">
        <v>0.16300000000000001</v>
      </c>
      <c r="F22" s="14">
        <v>34</v>
      </c>
      <c r="G22" s="14">
        <v>303</v>
      </c>
      <c r="H22" s="16">
        <v>1.206</v>
      </c>
      <c r="I22" s="16">
        <v>1.306</v>
      </c>
      <c r="J22" s="97">
        <v>1.5</v>
      </c>
      <c r="K22" s="21">
        <v>0.32700000000000001</v>
      </c>
      <c r="L22" s="14">
        <v>3.4580000000000002</v>
      </c>
      <c r="M22" s="16">
        <v>0.16300000000000001</v>
      </c>
      <c r="N22" s="98">
        <v>0.155</v>
      </c>
      <c r="O22" s="21">
        <v>0.73499999999999999</v>
      </c>
      <c r="P22" s="15">
        <v>7800.9920000000002</v>
      </c>
      <c r="Q22" s="16">
        <v>0</v>
      </c>
      <c r="R22" s="100">
        <v>0</v>
      </c>
      <c r="S22" s="21">
        <v>0.122</v>
      </c>
    </row>
    <row r="23" spans="2:19" x14ac:dyDescent="0.2">
      <c r="B23" s="23" t="s">
        <v>87</v>
      </c>
      <c r="C23" s="16">
        <v>0.48199999999999998</v>
      </c>
      <c r="D23" s="19">
        <v>483953</v>
      </c>
      <c r="E23" s="20">
        <v>0.89800000000000002</v>
      </c>
      <c r="F23" s="14">
        <v>9</v>
      </c>
      <c r="G23" s="14">
        <v>173</v>
      </c>
      <c r="H23" s="16">
        <v>0.52100000000000002</v>
      </c>
      <c r="I23" s="16">
        <v>0.40799999999999997</v>
      </c>
      <c r="J23" s="97">
        <v>3.3</v>
      </c>
      <c r="K23" s="21">
        <v>2.7759999999999998</v>
      </c>
      <c r="L23" s="14">
        <v>7.8339999999999996</v>
      </c>
      <c r="M23" s="16">
        <v>0.40799999999999997</v>
      </c>
      <c r="N23" s="98">
        <v>1.2E-2</v>
      </c>
      <c r="O23" s="21">
        <v>0.40799999999999997</v>
      </c>
      <c r="P23" s="15">
        <v>9710.9709999999995</v>
      </c>
      <c r="Q23" s="16">
        <v>0</v>
      </c>
      <c r="R23" s="100">
        <v>15.217000000000001</v>
      </c>
      <c r="S23" s="21">
        <v>0.81599999999999995</v>
      </c>
    </row>
    <row r="24" spans="2:19" x14ac:dyDescent="0.2">
      <c r="B24" s="23" t="s">
        <v>88</v>
      </c>
      <c r="C24" s="16">
        <v>0.82699999999999996</v>
      </c>
      <c r="D24" s="19">
        <v>692887</v>
      </c>
      <c r="E24" s="20">
        <v>1.3879999999999999</v>
      </c>
      <c r="F24" s="14">
        <v>27</v>
      </c>
      <c r="G24" s="14">
        <v>224</v>
      </c>
      <c r="H24" s="16">
        <v>0.92100000000000004</v>
      </c>
      <c r="I24" s="16">
        <v>0.98</v>
      </c>
      <c r="J24" s="97">
        <v>2.2000000000000002</v>
      </c>
      <c r="K24" s="21">
        <v>1.5509999999999999</v>
      </c>
      <c r="L24" s="14">
        <v>50.859000000000002</v>
      </c>
      <c r="M24" s="16">
        <v>3.5920000000000001</v>
      </c>
      <c r="N24" s="98">
        <v>11.669</v>
      </c>
      <c r="O24" s="21">
        <v>3.5920000000000001</v>
      </c>
      <c r="P24" s="15">
        <v>30845.279999999999</v>
      </c>
      <c r="Q24" s="16">
        <v>0</v>
      </c>
      <c r="R24" s="100">
        <v>0</v>
      </c>
      <c r="S24" s="21">
        <v>0.122</v>
      </c>
    </row>
    <row r="25" spans="2:19" x14ac:dyDescent="0.2">
      <c r="B25" s="23" t="s">
        <v>89</v>
      </c>
      <c r="C25" s="16">
        <v>1.0049999999999999</v>
      </c>
      <c r="D25" s="19">
        <v>2093946</v>
      </c>
      <c r="E25" s="20">
        <v>3.1840000000000002</v>
      </c>
      <c r="F25" s="14">
        <v>103</v>
      </c>
      <c r="G25" s="14">
        <v>684</v>
      </c>
      <c r="H25" s="16">
        <v>3.1440000000000001</v>
      </c>
      <c r="I25" s="16">
        <v>3.4289999999999998</v>
      </c>
      <c r="J25" s="97">
        <v>1.5</v>
      </c>
      <c r="K25" s="21">
        <v>0.32700000000000001</v>
      </c>
      <c r="L25" s="14">
        <v>20.779</v>
      </c>
      <c r="M25" s="16">
        <v>1.3879999999999999</v>
      </c>
      <c r="N25" s="98">
        <v>4.9649999999999999</v>
      </c>
      <c r="O25" s="21">
        <v>2.286</v>
      </c>
      <c r="P25" s="15">
        <v>56612.6</v>
      </c>
      <c r="Q25" s="16">
        <v>0</v>
      </c>
      <c r="R25" s="100">
        <v>77.863</v>
      </c>
      <c r="S25" s="21">
        <v>3.02</v>
      </c>
    </row>
    <row r="26" spans="2:19" x14ac:dyDescent="0.2">
      <c r="B26" s="23" t="s">
        <v>90</v>
      </c>
      <c r="C26" s="16">
        <v>0.88300000000000001</v>
      </c>
      <c r="D26" s="19">
        <v>1696123</v>
      </c>
      <c r="E26" s="20">
        <v>2.7759999999999998</v>
      </c>
      <c r="F26" s="14">
        <v>108</v>
      </c>
      <c r="G26" s="14">
        <v>199</v>
      </c>
      <c r="H26" s="16">
        <v>2.1709999999999998</v>
      </c>
      <c r="I26" s="16">
        <v>2.286</v>
      </c>
      <c r="J26" s="97">
        <v>1.4</v>
      </c>
      <c r="K26" s="21">
        <v>0.122</v>
      </c>
      <c r="L26" s="14">
        <v>29.722999999999999</v>
      </c>
      <c r="M26" s="16">
        <v>2.2040000000000002</v>
      </c>
      <c r="N26" s="98">
        <v>9.5879999999999992</v>
      </c>
      <c r="O26" s="21">
        <v>3.2650000000000001</v>
      </c>
      <c r="P26" s="15">
        <v>79631.81</v>
      </c>
      <c r="Q26" s="16">
        <v>0</v>
      </c>
      <c r="R26" s="100">
        <v>28.346</v>
      </c>
      <c r="S26" s="21">
        <v>1.224</v>
      </c>
    </row>
    <row r="27" spans="2:19" x14ac:dyDescent="0.2">
      <c r="B27" s="23" t="s">
        <v>91</v>
      </c>
      <c r="C27" s="16">
        <v>1.3759999999999999</v>
      </c>
      <c r="D27" s="19">
        <v>2073283</v>
      </c>
      <c r="E27" s="20">
        <v>3.1019999999999999</v>
      </c>
      <c r="F27" s="14">
        <v>76</v>
      </c>
      <c r="G27" s="14">
        <v>770</v>
      </c>
      <c r="H27" s="16">
        <v>2.8959999999999999</v>
      </c>
      <c r="I27" s="16">
        <v>3.2650000000000001</v>
      </c>
      <c r="J27" s="97">
        <v>5.0999999999999996</v>
      </c>
      <c r="K27" s="21">
        <v>3.347</v>
      </c>
      <c r="L27" s="14">
        <v>33.685000000000002</v>
      </c>
      <c r="M27" s="16">
        <v>2.4489999999999998</v>
      </c>
      <c r="N27" s="98">
        <v>6.1210000000000004</v>
      </c>
      <c r="O27" s="21">
        <v>2.694</v>
      </c>
      <c r="P27" s="15">
        <v>68746.34</v>
      </c>
      <c r="Q27" s="16">
        <v>0</v>
      </c>
      <c r="R27" s="100">
        <v>87.736000000000004</v>
      </c>
      <c r="S27" s="21">
        <v>3.1840000000000002</v>
      </c>
    </row>
    <row r="28" spans="2:19" x14ac:dyDescent="0.2">
      <c r="B28" s="23" t="s">
        <v>92</v>
      </c>
      <c r="C28" s="16">
        <v>1.3759999999999999</v>
      </c>
      <c r="D28" s="19">
        <v>1751555</v>
      </c>
      <c r="E28" s="20">
        <v>2.8570000000000002</v>
      </c>
      <c r="F28" s="14">
        <v>82</v>
      </c>
      <c r="G28" s="14">
        <v>555</v>
      </c>
      <c r="H28" s="16">
        <v>2.5259999999999998</v>
      </c>
      <c r="I28" s="16">
        <v>2.694</v>
      </c>
      <c r="J28" s="97">
        <v>5.8</v>
      </c>
      <c r="K28" s="21">
        <v>3.7549999999999999</v>
      </c>
      <c r="L28" s="14">
        <v>59.149000000000001</v>
      </c>
      <c r="M28" s="16">
        <v>3.8370000000000002</v>
      </c>
      <c r="N28" s="98">
        <v>5.0019999999999998</v>
      </c>
      <c r="O28" s="21">
        <v>2.367</v>
      </c>
      <c r="P28" s="15">
        <v>46924.78</v>
      </c>
      <c r="Q28" s="16">
        <v>0</v>
      </c>
      <c r="R28" s="100">
        <v>59.573999999999998</v>
      </c>
      <c r="S28" s="21">
        <v>2.4489999999999998</v>
      </c>
    </row>
    <row r="29" spans="2:19" x14ac:dyDescent="0.2">
      <c r="B29" s="23" t="s">
        <v>93</v>
      </c>
      <c r="C29" s="16">
        <v>1.774</v>
      </c>
      <c r="D29" s="19">
        <v>593400</v>
      </c>
      <c r="E29" s="20">
        <v>1.143</v>
      </c>
      <c r="F29" s="14">
        <v>56</v>
      </c>
      <c r="G29" s="14">
        <v>199</v>
      </c>
      <c r="H29" s="16">
        <v>1.3340000000000001</v>
      </c>
      <c r="I29" s="16">
        <v>1.3879999999999999</v>
      </c>
      <c r="J29" s="97">
        <v>1.9</v>
      </c>
      <c r="K29" s="21">
        <v>0.98</v>
      </c>
      <c r="L29" s="14">
        <v>54.73</v>
      </c>
      <c r="M29" s="16">
        <v>3.673</v>
      </c>
      <c r="N29" s="98">
        <v>20.718</v>
      </c>
      <c r="O29" s="21">
        <v>3.673</v>
      </c>
      <c r="P29" s="15">
        <v>145550.29999999999</v>
      </c>
      <c r="Q29" s="16">
        <v>19.574000000000002</v>
      </c>
      <c r="R29" s="100">
        <v>0</v>
      </c>
      <c r="S29" s="21">
        <v>0.122</v>
      </c>
    </row>
    <row r="30" spans="2:19" x14ac:dyDescent="0.2">
      <c r="B30" s="23" t="s">
        <v>94</v>
      </c>
      <c r="C30" s="16">
        <v>1.3620000000000001</v>
      </c>
      <c r="D30" s="19">
        <v>2958609</v>
      </c>
      <c r="E30" s="20">
        <v>3.9180000000000001</v>
      </c>
      <c r="F30" s="14">
        <v>74</v>
      </c>
      <c r="G30" s="14">
        <v>804</v>
      </c>
      <c r="H30" s="16">
        <v>2.9380000000000002</v>
      </c>
      <c r="I30" s="16">
        <v>3.347</v>
      </c>
      <c r="J30" s="97">
        <v>5.5</v>
      </c>
      <c r="K30" s="21">
        <v>3.5920000000000001</v>
      </c>
      <c r="L30" s="14">
        <v>28.341000000000001</v>
      </c>
      <c r="M30" s="16">
        <v>2.0409999999999999</v>
      </c>
      <c r="N30" s="98">
        <v>0.76700000000000002</v>
      </c>
      <c r="O30" s="21">
        <v>1.143</v>
      </c>
      <c r="P30" s="15">
        <v>48623.99</v>
      </c>
      <c r="Q30" s="16">
        <v>0</v>
      </c>
      <c r="R30" s="100">
        <v>73.332999999999998</v>
      </c>
      <c r="S30" s="21">
        <v>2.8570000000000002</v>
      </c>
    </row>
    <row r="31" spans="2:19" x14ac:dyDescent="0.2">
      <c r="B31" s="23" t="s">
        <v>95</v>
      </c>
      <c r="C31" s="16">
        <v>0.71299999999999997</v>
      </c>
      <c r="D31" s="19">
        <v>354469</v>
      </c>
      <c r="E31" s="20">
        <v>0.57099999999999995</v>
      </c>
      <c r="F31" s="14">
        <v>43</v>
      </c>
      <c r="G31" s="14">
        <v>89</v>
      </c>
      <c r="H31" s="16">
        <v>0.88600000000000001</v>
      </c>
      <c r="I31" s="16">
        <v>0.89800000000000002</v>
      </c>
      <c r="J31" s="97">
        <v>2.1</v>
      </c>
      <c r="K31" s="21">
        <v>1.306</v>
      </c>
      <c r="L31" s="14">
        <v>45.497999999999998</v>
      </c>
      <c r="M31" s="16">
        <v>3.2650000000000001</v>
      </c>
      <c r="N31" s="98">
        <v>29.08</v>
      </c>
      <c r="O31" s="21">
        <v>3.8370000000000002</v>
      </c>
      <c r="P31" s="15">
        <v>68994.3</v>
      </c>
      <c r="Q31" s="16">
        <v>0</v>
      </c>
      <c r="R31" s="100">
        <v>2.2730000000000001</v>
      </c>
      <c r="S31" s="21">
        <v>0.32700000000000001</v>
      </c>
    </row>
    <row r="32" spans="2:19" x14ac:dyDescent="0.2">
      <c r="B32" s="23" t="s">
        <v>96</v>
      </c>
      <c r="C32" s="16">
        <v>1.02</v>
      </c>
      <c r="D32" s="19">
        <v>779289</v>
      </c>
      <c r="E32" s="20">
        <v>1.5509999999999999</v>
      </c>
      <c r="F32" s="14">
        <v>74</v>
      </c>
      <c r="G32" s="14">
        <v>215</v>
      </c>
      <c r="H32" s="16">
        <v>1.6579999999999999</v>
      </c>
      <c r="I32" s="16">
        <v>1.8779999999999999</v>
      </c>
      <c r="J32" s="97">
        <v>3.3</v>
      </c>
      <c r="K32" s="21">
        <v>2.7759999999999998</v>
      </c>
      <c r="L32" s="14">
        <v>39.728999999999999</v>
      </c>
      <c r="M32" s="16">
        <v>2.9390000000000001</v>
      </c>
      <c r="N32" s="98">
        <v>8.6509999999999998</v>
      </c>
      <c r="O32" s="21">
        <v>3.1840000000000002</v>
      </c>
      <c r="P32" s="15">
        <v>76815.240000000005</v>
      </c>
      <c r="Q32" s="16">
        <v>0</v>
      </c>
      <c r="R32" s="100">
        <v>24.138000000000002</v>
      </c>
      <c r="S32" s="21">
        <v>1.0609999999999999</v>
      </c>
    </row>
    <row r="33" spans="2:19" x14ac:dyDescent="0.2">
      <c r="B33" s="23" t="s">
        <v>97</v>
      </c>
      <c r="C33" s="16">
        <v>0.76700000000000002</v>
      </c>
      <c r="D33" s="19">
        <v>625175</v>
      </c>
      <c r="E33" s="20">
        <v>1.224</v>
      </c>
      <c r="F33" s="14">
        <v>20</v>
      </c>
      <c r="G33" s="14">
        <v>97</v>
      </c>
      <c r="H33" s="16">
        <v>0.53300000000000003</v>
      </c>
      <c r="I33" s="16">
        <v>0.49</v>
      </c>
      <c r="J33" s="97">
        <v>2.2999999999999998</v>
      </c>
      <c r="K33" s="21">
        <v>1.837</v>
      </c>
      <c r="L33" s="14">
        <v>45.384</v>
      </c>
      <c r="M33" s="16">
        <v>3.1840000000000002</v>
      </c>
      <c r="N33" s="98">
        <v>4.0069999999999997</v>
      </c>
      <c r="O33" s="21">
        <v>1.9590000000000001</v>
      </c>
      <c r="P33" s="15">
        <v>8953.9930000000004</v>
      </c>
      <c r="Q33" s="16">
        <v>0</v>
      </c>
      <c r="R33" s="100">
        <v>96.153999999999996</v>
      </c>
      <c r="S33" s="21">
        <v>3.4289999999999998</v>
      </c>
    </row>
    <row r="34" spans="2:19" x14ac:dyDescent="0.2">
      <c r="B34" s="23" t="s">
        <v>98</v>
      </c>
      <c r="C34" s="16">
        <v>0.45600000000000002</v>
      </c>
      <c r="D34" s="19">
        <v>137792</v>
      </c>
      <c r="E34" s="20">
        <v>8.2000000000000003E-2</v>
      </c>
      <c r="F34" s="14">
        <v>4</v>
      </c>
      <c r="G34" s="14">
        <v>161</v>
      </c>
      <c r="H34" s="16">
        <v>0.41399999999999998</v>
      </c>
      <c r="I34" s="16">
        <v>0.16300000000000001</v>
      </c>
      <c r="J34" s="97">
        <v>3.9</v>
      </c>
      <c r="K34" s="21">
        <v>3.0609999999999999</v>
      </c>
      <c r="L34" s="14">
        <v>1.4830000000000001</v>
      </c>
      <c r="M34" s="16">
        <v>0</v>
      </c>
      <c r="N34" s="98">
        <v>0</v>
      </c>
      <c r="O34" s="21">
        <v>0.16300000000000001</v>
      </c>
      <c r="P34" s="15">
        <v>7355.0309999999999</v>
      </c>
      <c r="Q34" s="16">
        <v>0</v>
      </c>
      <c r="R34" s="100">
        <v>100</v>
      </c>
      <c r="S34" s="21">
        <v>3.8370000000000002</v>
      </c>
    </row>
    <row r="35" spans="2:19" x14ac:dyDescent="0.2">
      <c r="B35" s="23" t="s">
        <v>99</v>
      </c>
      <c r="C35" s="16">
        <v>1.8149999999999999</v>
      </c>
      <c r="D35" s="19">
        <v>788291</v>
      </c>
      <c r="E35" s="20">
        <v>1.633</v>
      </c>
      <c r="F35" s="14">
        <v>35</v>
      </c>
      <c r="G35" s="14">
        <v>275</v>
      </c>
      <c r="H35" s="16">
        <v>1.161</v>
      </c>
      <c r="I35" s="16">
        <v>1.143</v>
      </c>
      <c r="J35" s="97">
        <v>2.2999999999999998</v>
      </c>
      <c r="K35" s="21">
        <v>1.837</v>
      </c>
      <c r="L35" s="14">
        <v>37.226999999999997</v>
      </c>
      <c r="M35" s="16">
        <v>2.694</v>
      </c>
      <c r="N35" s="98">
        <v>10.042999999999999</v>
      </c>
      <c r="O35" s="21">
        <v>3.4289999999999998</v>
      </c>
      <c r="P35" s="15">
        <v>121312.7</v>
      </c>
      <c r="Q35" s="16">
        <v>19.149000000000001</v>
      </c>
      <c r="R35" s="100">
        <v>23.81</v>
      </c>
      <c r="S35" s="21">
        <v>0.98</v>
      </c>
    </row>
    <row r="36" spans="2:19" x14ac:dyDescent="0.2">
      <c r="B36" s="23" t="s">
        <v>100</v>
      </c>
      <c r="C36" s="16">
        <v>0.55700000000000005</v>
      </c>
      <c r="D36" s="19">
        <v>302126</v>
      </c>
      <c r="E36" s="20">
        <v>0.40799999999999997</v>
      </c>
      <c r="F36" s="14">
        <v>20</v>
      </c>
      <c r="G36" s="14">
        <v>89</v>
      </c>
      <c r="H36" s="16">
        <v>0.51500000000000001</v>
      </c>
      <c r="I36" s="16">
        <v>0.32700000000000001</v>
      </c>
      <c r="J36" s="97">
        <v>4</v>
      </c>
      <c r="K36" s="21">
        <v>3.1840000000000002</v>
      </c>
      <c r="L36" s="14">
        <v>9.7319999999999993</v>
      </c>
      <c r="M36" s="16">
        <v>0.57099999999999995</v>
      </c>
      <c r="N36" s="98">
        <v>4.32</v>
      </c>
      <c r="O36" s="21">
        <v>2.1219999999999999</v>
      </c>
      <c r="P36" s="15">
        <v>109860.4</v>
      </c>
      <c r="Q36" s="16">
        <v>0</v>
      </c>
      <c r="R36" s="100">
        <v>0</v>
      </c>
      <c r="S36" s="21">
        <v>0.122</v>
      </c>
    </row>
    <row r="37" spans="2:19" x14ac:dyDescent="0.2">
      <c r="B37" s="23" t="s">
        <v>101</v>
      </c>
      <c r="C37" s="16">
        <v>1.171</v>
      </c>
      <c r="D37" s="19">
        <v>2108332</v>
      </c>
      <c r="E37" s="20">
        <v>3.2650000000000001</v>
      </c>
      <c r="F37" s="14">
        <v>106</v>
      </c>
      <c r="G37" s="14">
        <v>911</v>
      </c>
      <c r="H37" s="16">
        <v>3.6850000000000001</v>
      </c>
      <c r="I37" s="16">
        <v>3.8370000000000002</v>
      </c>
      <c r="J37" s="97">
        <v>2.6</v>
      </c>
      <c r="K37" s="21">
        <v>2.327</v>
      </c>
      <c r="L37" s="14">
        <v>10.436999999999999</v>
      </c>
      <c r="M37" s="16">
        <v>0.65300000000000002</v>
      </c>
      <c r="N37" s="98">
        <v>0.79400000000000004</v>
      </c>
      <c r="O37" s="21">
        <v>1.224</v>
      </c>
      <c r="P37" s="15">
        <v>47123.519999999997</v>
      </c>
      <c r="Q37" s="16">
        <v>0</v>
      </c>
      <c r="R37" s="100">
        <v>100</v>
      </c>
      <c r="S37" s="21">
        <v>3.8370000000000002</v>
      </c>
    </row>
    <row r="38" spans="2:19" x14ac:dyDescent="0.2">
      <c r="B38" s="23" t="s">
        <v>102</v>
      </c>
      <c r="C38" s="16">
        <v>1.175</v>
      </c>
      <c r="D38" s="19">
        <v>2929049</v>
      </c>
      <c r="E38" s="20">
        <v>3.8370000000000002</v>
      </c>
      <c r="F38" s="14">
        <v>113</v>
      </c>
      <c r="G38" s="14">
        <v>665</v>
      </c>
      <c r="H38" s="16">
        <v>3.2639999999999998</v>
      </c>
      <c r="I38" s="16">
        <v>3.51</v>
      </c>
      <c r="J38" s="97">
        <v>2.5</v>
      </c>
      <c r="K38" s="21">
        <v>2.1219999999999999</v>
      </c>
      <c r="L38" s="14">
        <v>24.824000000000002</v>
      </c>
      <c r="M38" s="16">
        <v>1.8779999999999999</v>
      </c>
      <c r="N38" s="98">
        <v>0</v>
      </c>
      <c r="O38" s="21">
        <v>0.16300000000000001</v>
      </c>
      <c r="P38" s="15">
        <v>40859.07</v>
      </c>
      <c r="Q38" s="16">
        <v>0</v>
      </c>
      <c r="R38" s="100">
        <v>96.25</v>
      </c>
      <c r="S38" s="21">
        <v>3.51</v>
      </c>
    </row>
    <row r="39" spans="2:19" x14ac:dyDescent="0.2">
      <c r="B39" s="23" t="s">
        <v>103</v>
      </c>
      <c r="C39" s="16">
        <v>1.282</v>
      </c>
      <c r="D39" s="19">
        <v>1579235</v>
      </c>
      <c r="E39" s="20">
        <v>2.5310000000000001</v>
      </c>
      <c r="F39" s="14">
        <v>95</v>
      </c>
      <c r="G39" s="14">
        <v>355</v>
      </c>
      <c r="H39" s="16">
        <v>2.2999999999999998</v>
      </c>
      <c r="I39" s="16">
        <v>2.4489999999999998</v>
      </c>
      <c r="J39" s="97">
        <v>5.7</v>
      </c>
      <c r="K39" s="21">
        <v>3.673</v>
      </c>
      <c r="L39" s="14">
        <v>39.886000000000003</v>
      </c>
      <c r="M39" s="16">
        <v>3.02</v>
      </c>
      <c r="N39" s="98">
        <v>7.45</v>
      </c>
      <c r="O39" s="21">
        <v>2.8570000000000002</v>
      </c>
      <c r="P39" s="15">
        <v>68596.820000000007</v>
      </c>
      <c r="Q39" s="16">
        <v>0</v>
      </c>
      <c r="R39" s="100">
        <v>48.305</v>
      </c>
      <c r="S39" s="21">
        <v>2.1219999999999999</v>
      </c>
    </row>
    <row r="40" spans="2:19" x14ac:dyDescent="0.2">
      <c r="B40" s="23" t="s">
        <v>104</v>
      </c>
      <c r="C40" s="16">
        <v>0.86899999999999999</v>
      </c>
      <c r="D40" s="19">
        <v>1149532</v>
      </c>
      <c r="E40" s="20">
        <v>2.2040000000000002</v>
      </c>
      <c r="F40" s="14">
        <v>42</v>
      </c>
      <c r="G40" s="14">
        <v>407</v>
      </c>
      <c r="H40" s="16">
        <v>1.56</v>
      </c>
      <c r="I40" s="16">
        <v>1.633</v>
      </c>
      <c r="J40" s="97">
        <v>2.4</v>
      </c>
      <c r="K40" s="21">
        <v>1.9590000000000001</v>
      </c>
      <c r="L40" s="14">
        <v>27.129000000000001</v>
      </c>
      <c r="M40" s="16">
        <v>1.9590000000000001</v>
      </c>
      <c r="N40" s="98">
        <v>4.569</v>
      </c>
      <c r="O40" s="21">
        <v>2.2040000000000002</v>
      </c>
      <c r="P40" s="15">
        <v>95996.87</v>
      </c>
      <c r="Q40" s="16">
        <v>0</v>
      </c>
      <c r="R40" s="100">
        <v>32.203000000000003</v>
      </c>
      <c r="S40" s="21">
        <v>1.306</v>
      </c>
    </row>
    <row r="41" spans="2:19" x14ac:dyDescent="0.2">
      <c r="B41" s="23" t="s">
        <v>105</v>
      </c>
      <c r="C41" s="16">
        <v>0.96699999999999997</v>
      </c>
      <c r="D41" s="19">
        <v>2478193</v>
      </c>
      <c r="E41" s="20">
        <v>3.673</v>
      </c>
      <c r="F41" s="14">
        <v>95</v>
      </c>
      <c r="G41" s="14">
        <v>552</v>
      </c>
      <c r="H41" s="16">
        <v>2.7280000000000002</v>
      </c>
      <c r="I41" s="16">
        <v>3.1019999999999999</v>
      </c>
      <c r="J41" s="97">
        <v>1.4</v>
      </c>
      <c r="K41" s="21">
        <v>0.122</v>
      </c>
      <c r="L41" s="14">
        <v>19.059000000000001</v>
      </c>
      <c r="M41" s="16">
        <v>1.306</v>
      </c>
      <c r="N41" s="98">
        <v>0.91700000000000004</v>
      </c>
      <c r="O41" s="21">
        <v>1.3879999999999999</v>
      </c>
      <c r="P41" s="15">
        <v>44742.3</v>
      </c>
      <c r="Q41" s="16">
        <v>0</v>
      </c>
      <c r="R41" s="100">
        <v>100</v>
      </c>
      <c r="S41" s="21">
        <v>3.8370000000000002</v>
      </c>
    </row>
    <row r="42" spans="2:19" x14ac:dyDescent="0.2">
      <c r="B42" s="23" t="s">
        <v>106</v>
      </c>
      <c r="C42" s="16">
        <v>0.19500000000000001</v>
      </c>
      <c r="D42" s="19">
        <v>24769</v>
      </c>
      <c r="E42" s="20">
        <v>0</v>
      </c>
      <c r="F42" s="14">
        <v>1</v>
      </c>
      <c r="G42" s="14">
        <v>66</v>
      </c>
      <c r="H42" s="16">
        <v>0.159</v>
      </c>
      <c r="I42" s="16">
        <v>8.2000000000000003E-2</v>
      </c>
      <c r="J42" s="97">
        <v>1.6</v>
      </c>
      <c r="K42" s="21">
        <v>0.57099999999999995</v>
      </c>
      <c r="L42" s="14">
        <v>2.2570000000000001</v>
      </c>
      <c r="M42" s="16">
        <v>8.2000000000000003E-2</v>
      </c>
      <c r="N42" s="98">
        <v>0</v>
      </c>
      <c r="O42" s="21">
        <v>0.16300000000000001</v>
      </c>
      <c r="P42" s="15">
        <v>1033.893</v>
      </c>
      <c r="Q42" s="16">
        <v>0</v>
      </c>
      <c r="R42" s="100">
        <v>100</v>
      </c>
      <c r="S42" s="21">
        <v>3.8370000000000002</v>
      </c>
    </row>
    <row r="43" spans="2:19" x14ac:dyDescent="0.2">
      <c r="B43" s="23" t="s">
        <v>107</v>
      </c>
      <c r="C43" s="16">
        <v>0.94</v>
      </c>
      <c r="D43" s="19">
        <v>1090949</v>
      </c>
      <c r="E43" s="20">
        <v>1.9590000000000001</v>
      </c>
      <c r="F43" s="14">
        <v>35</v>
      </c>
      <c r="G43" s="14">
        <v>420</v>
      </c>
      <c r="H43" s="16">
        <v>1.476</v>
      </c>
      <c r="I43" s="16">
        <v>1.5509999999999999</v>
      </c>
      <c r="J43" s="97">
        <v>5.4</v>
      </c>
      <c r="K43" s="21">
        <v>3.51</v>
      </c>
      <c r="L43" s="14">
        <v>21.314</v>
      </c>
      <c r="M43" s="16">
        <v>1.4690000000000001</v>
      </c>
      <c r="N43" s="98">
        <v>4.2000000000000003E-2</v>
      </c>
      <c r="O43" s="21">
        <v>0.57099999999999995</v>
      </c>
      <c r="P43" s="15">
        <v>30064.23</v>
      </c>
      <c r="Q43" s="16">
        <v>0</v>
      </c>
      <c r="R43" s="100">
        <v>100</v>
      </c>
      <c r="S43" s="21">
        <v>3.8370000000000002</v>
      </c>
    </row>
    <row r="44" spans="2:19" x14ac:dyDescent="0.2">
      <c r="B44" s="23" t="s">
        <v>108</v>
      </c>
      <c r="C44" s="16">
        <v>0.90100000000000002</v>
      </c>
      <c r="D44" s="19">
        <v>499985</v>
      </c>
      <c r="E44" s="20">
        <v>0.98</v>
      </c>
      <c r="F44" s="14">
        <v>52</v>
      </c>
      <c r="G44" s="14">
        <v>98</v>
      </c>
      <c r="H44" s="16">
        <v>1.05</v>
      </c>
      <c r="I44" s="16">
        <v>1.0609999999999999</v>
      </c>
      <c r="J44" s="97">
        <v>2.5</v>
      </c>
      <c r="K44" s="21">
        <v>2.1219999999999999</v>
      </c>
      <c r="L44" s="14">
        <v>56.389000000000003</v>
      </c>
      <c r="M44" s="16">
        <v>3.7549999999999999</v>
      </c>
      <c r="N44" s="98">
        <v>28.847999999999999</v>
      </c>
      <c r="O44" s="21">
        <v>3.7549999999999999</v>
      </c>
      <c r="P44" s="15">
        <v>75808.070000000007</v>
      </c>
      <c r="Q44" s="16">
        <v>0</v>
      </c>
      <c r="R44" s="100">
        <v>28.07</v>
      </c>
      <c r="S44" s="21">
        <v>1.143</v>
      </c>
    </row>
    <row r="45" spans="2:19" x14ac:dyDescent="0.2">
      <c r="B45" s="23" t="s">
        <v>109</v>
      </c>
      <c r="C45" s="16">
        <v>1.2330000000000001</v>
      </c>
      <c r="D45" s="19">
        <v>2209105</v>
      </c>
      <c r="E45" s="20">
        <v>3.4289999999999998</v>
      </c>
      <c r="F45" s="14">
        <v>71</v>
      </c>
      <c r="G45" s="14">
        <v>560</v>
      </c>
      <c r="H45" s="16">
        <v>2.359</v>
      </c>
      <c r="I45" s="16">
        <v>2.5310000000000001</v>
      </c>
      <c r="J45" s="97">
        <v>4.9000000000000004</v>
      </c>
      <c r="K45" s="21">
        <v>3.2650000000000001</v>
      </c>
      <c r="L45" s="14">
        <v>31.966000000000001</v>
      </c>
      <c r="M45" s="16">
        <v>2.286</v>
      </c>
      <c r="N45" s="98">
        <v>1.371</v>
      </c>
      <c r="O45" s="21">
        <v>1.5509999999999999</v>
      </c>
      <c r="P45" s="15">
        <v>41224.769999999997</v>
      </c>
      <c r="Q45" s="16">
        <v>0</v>
      </c>
      <c r="R45" s="100">
        <v>64.706000000000003</v>
      </c>
      <c r="S45" s="21">
        <v>2.694</v>
      </c>
    </row>
    <row r="46" spans="2:19" x14ac:dyDescent="0.2">
      <c r="B46" s="23" t="s">
        <v>110</v>
      </c>
      <c r="C46" s="16">
        <v>2.1030000000000002</v>
      </c>
      <c r="D46" s="19">
        <v>4271728</v>
      </c>
      <c r="E46" s="20">
        <v>4</v>
      </c>
      <c r="F46" s="14">
        <v>209</v>
      </c>
      <c r="G46" s="14">
        <v>1139</v>
      </c>
      <c r="H46" s="16">
        <v>5.8390000000000004</v>
      </c>
      <c r="I46" s="16">
        <v>3.9180000000000001</v>
      </c>
      <c r="J46" s="97">
        <v>10.199999999999999</v>
      </c>
      <c r="K46" s="21">
        <v>1.0609999999999999</v>
      </c>
      <c r="L46" s="14">
        <v>14.657</v>
      </c>
      <c r="M46" s="16">
        <v>0.89800000000000002</v>
      </c>
      <c r="N46" s="98">
        <v>0.872</v>
      </c>
      <c r="O46" s="21">
        <v>1.306</v>
      </c>
      <c r="P46" s="15">
        <v>261260</v>
      </c>
      <c r="Q46" s="16">
        <v>20.425999999999998</v>
      </c>
      <c r="R46" s="100">
        <v>42.454999999999998</v>
      </c>
      <c r="S46" s="21">
        <v>1.714</v>
      </c>
    </row>
    <row r="47" spans="2:19" x14ac:dyDescent="0.2">
      <c r="B47" s="23" t="s">
        <v>111</v>
      </c>
      <c r="C47" s="16">
        <v>0.73199999999999998</v>
      </c>
      <c r="D47" s="19">
        <v>500001</v>
      </c>
      <c r="E47" s="20">
        <v>1.0609999999999999</v>
      </c>
      <c r="F47" s="14">
        <v>29</v>
      </c>
      <c r="G47" s="14">
        <v>83</v>
      </c>
      <c r="H47" s="16">
        <v>0.64700000000000002</v>
      </c>
      <c r="I47" s="16">
        <v>0.73499999999999999</v>
      </c>
      <c r="J47" s="97">
        <v>3.5</v>
      </c>
      <c r="K47" s="21">
        <v>2.9390000000000001</v>
      </c>
      <c r="L47" s="14">
        <v>15.282999999999999</v>
      </c>
      <c r="M47" s="16">
        <v>1.0609999999999999</v>
      </c>
      <c r="N47" s="98">
        <v>6.0279999999999996</v>
      </c>
      <c r="O47" s="21">
        <v>2.5310000000000001</v>
      </c>
      <c r="P47" s="15">
        <v>82595.63</v>
      </c>
      <c r="Q47" s="16">
        <v>0</v>
      </c>
      <c r="R47" s="100">
        <v>40</v>
      </c>
      <c r="S47" s="21">
        <v>1.429</v>
      </c>
    </row>
    <row r="48" spans="2:19" x14ac:dyDescent="0.2">
      <c r="B48" s="23" t="s">
        <v>112</v>
      </c>
      <c r="C48" s="16">
        <v>0.90600000000000003</v>
      </c>
      <c r="D48" s="19">
        <v>1599535</v>
      </c>
      <c r="E48" s="20">
        <v>2.6120000000000001</v>
      </c>
      <c r="F48" s="14">
        <v>57</v>
      </c>
      <c r="G48" s="14">
        <v>313</v>
      </c>
      <c r="H48" s="16">
        <v>1.597</v>
      </c>
      <c r="I48" s="16">
        <v>1.714</v>
      </c>
      <c r="J48" s="97">
        <v>3.3</v>
      </c>
      <c r="K48" s="21">
        <v>2.7759999999999998</v>
      </c>
      <c r="L48" s="14">
        <v>18.532</v>
      </c>
      <c r="M48" s="16">
        <v>1.224</v>
      </c>
      <c r="N48" s="98">
        <v>0.72599999999999998</v>
      </c>
      <c r="O48" s="21">
        <v>1.0609999999999999</v>
      </c>
      <c r="P48" s="15">
        <v>39481.440000000002</v>
      </c>
      <c r="Q48" s="16">
        <v>0</v>
      </c>
      <c r="R48" s="100">
        <v>46.914000000000001</v>
      </c>
      <c r="S48" s="21">
        <v>1.9590000000000001</v>
      </c>
    </row>
    <row r="49" spans="2:19" x14ac:dyDescent="0.2">
      <c r="B49" s="23" t="s">
        <v>113</v>
      </c>
      <c r="C49" s="16">
        <v>0.69</v>
      </c>
      <c r="D49" s="19">
        <v>474754</v>
      </c>
      <c r="E49" s="20">
        <v>0.81599999999999995</v>
      </c>
      <c r="F49" s="14">
        <v>14</v>
      </c>
      <c r="G49" s="14">
        <v>116</v>
      </c>
      <c r="H49" s="16">
        <v>0.47699999999999998</v>
      </c>
      <c r="I49" s="16">
        <v>0.245</v>
      </c>
      <c r="J49" s="97">
        <v>1.5</v>
      </c>
      <c r="K49" s="21">
        <v>0.32700000000000001</v>
      </c>
      <c r="L49" s="14">
        <v>73.825000000000003</v>
      </c>
      <c r="M49" s="16">
        <v>4</v>
      </c>
      <c r="N49" s="98">
        <v>10.291</v>
      </c>
      <c r="O49" s="21">
        <v>3.51</v>
      </c>
      <c r="P49" s="15">
        <v>9217.2880000000005</v>
      </c>
      <c r="Q49" s="16">
        <v>0</v>
      </c>
      <c r="R49" s="100">
        <v>92.856999999999999</v>
      </c>
      <c r="S49" s="21">
        <v>3.347</v>
      </c>
    </row>
    <row r="50" spans="2:19" x14ac:dyDescent="0.2">
      <c r="B50" s="23" t="s">
        <v>114</v>
      </c>
      <c r="C50" s="16">
        <v>0.79300000000000004</v>
      </c>
      <c r="D50" s="19">
        <v>1115886</v>
      </c>
      <c r="E50" s="20">
        <v>2.1219999999999999</v>
      </c>
      <c r="F50" s="14">
        <v>60</v>
      </c>
      <c r="G50" s="14">
        <v>575</v>
      </c>
      <c r="H50" s="16">
        <v>2.2149999999999999</v>
      </c>
      <c r="I50" s="16">
        <v>2.367</v>
      </c>
      <c r="J50" s="97">
        <v>2</v>
      </c>
      <c r="K50" s="21">
        <v>1.1839999999999999</v>
      </c>
      <c r="L50" s="14">
        <v>14.481999999999999</v>
      </c>
      <c r="M50" s="16">
        <v>0.81599999999999995</v>
      </c>
      <c r="N50" s="98">
        <v>2.0699999999999998</v>
      </c>
      <c r="O50" s="21">
        <v>1.633</v>
      </c>
      <c r="P50" s="15">
        <v>66456.55</v>
      </c>
      <c r="Q50" s="16">
        <v>0</v>
      </c>
      <c r="R50" s="100">
        <v>64.045000000000002</v>
      </c>
      <c r="S50" s="21">
        <v>2.6120000000000001</v>
      </c>
    </row>
    <row r="51" spans="2:19" x14ac:dyDescent="0.2">
      <c r="B51" s="23" t="s">
        <v>115</v>
      </c>
      <c r="C51" s="16">
        <v>1.0329999999999999</v>
      </c>
      <c r="D51" s="19">
        <v>2141476</v>
      </c>
      <c r="E51" s="20">
        <v>3.347</v>
      </c>
      <c r="F51" s="14">
        <v>102</v>
      </c>
      <c r="G51" s="14">
        <v>423</v>
      </c>
      <c r="H51" s="16">
        <v>2.5609999999999999</v>
      </c>
      <c r="I51" s="16">
        <v>2.9390000000000001</v>
      </c>
      <c r="J51" s="97">
        <v>1.6</v>
      </c>
      <c r="K51" s="21">
        <v>0.57099999999999995</v>
      </c>
      <c r="L51" s="14">
        <v>36.335000000000001</v>
      </c>
      <c r="M51" s="16">
        <v>2.6120000000000001</v>
      </c>
      <c r="N51" s="98">
        <v>2.9740000000000002</v>
      </c>
      <c r="O51" s="21">
        <v>1.796</v>
      </c>
      <c r="P51" s="15">
        <v>54168.25</v>
      </c>
      <c r="Q51" s="16">
        <v>0</v>
      </c>
      <c r="R51" s="100">
        <v>70.492000000000004</v>
      </c>
      <c r="S51" s="21">
        <v>2.7759999999999998</v>
      </c>
    </row>
    <row r="52" spans="2:19" x14ac:dyDescent="0.2">
      <c r="B52" s="23" t="s">
        <v>116</v>
      </c>
      <c r="C52" s="16">
        <v>0.96799999999999997</v>
      </c>
      <c r="D52" s="19">
        <v>894740</v>
      </c>
      <c r="E52" s="20">
        <v>1.714</v>
      </c>
      <c r="F52" s="14">
        <v>43</v>
      </c>
      <c r="G52" s="14">
        <v>561</v>
      </c>
      <c r="H52" s="16">
        <v>1.911</v>
      </c>
      <c r="I52" s="16">
        <v>2.2040000000000002</v>
      </c>
      <c r="J52" s="97">
        <v>2.2000000000000002</v>
      </c>
      <c r="K52" s="21">
        <v>1.5509999999999999</v>
      </c>
      <c r="L52" s="14">
        <v>49.881999999999998</v>
      </c>
      <c r="M52" s="16">
        <v>3.51</v>
      </c>
      <c r="N52" s="98">
        <v>3.157</v>
      </c>
      <c r="O52" s="21">
        <v>1.8779999999999999</v>
      </c>
      <c r="P52" s="15">
        <v>24041.29</v>
      </c>
      <c r="Q52" s="16">
        <v>0</v>
      </c>
      <c r="R52" s="100">
        <v>91.837000000000003</v>
      </c>
      <c r="S52" s="21">
        <v>3.2650000000000001</v>
      </c>
    </row>
    <row r="53" spans="2:19" x14ac:dyDescent="0.2">
      <c r="B53" s="23" t="s">
        <v>117</v>
      </c>
      <c r="C53" s="16">
        <v>0.995</v>
      </c>
      <c r="D53" s="19">
        <v>423863</v>
      </c>
      <c r="E53" s="20">
        <v>0.73499999999999999</v>
      </c>
      <c r="F53" s="14">
        <v>27</v>
      </c>
      <c r="G53" s="14">
        <v>55</v>
      </c>
      <c r="H53" s="16">
        <v>0.55400000000000005</v>
      </c>
      <c r="I53" s="16">
        <v>0.57099999999999995</v>
      </c>
      <c r="J53" s="97">
        <v>5.3</v>
      </c>
      <c r="K53" s="21">
        <v>3.4289999999999998</v>
      </c>
      <c r="L53" s="14">
        <v>73.478999999999999</v>
      </c>
      <c r="M53" s="16">
        <v>3.9180000000000001</v>
      </c>
      <c r="N53" s="98">
        <v>38.591000000000001</v>
      </c>
      <c r="O53" s="21">
        <v>4</v>
      </c>
      <c r="P53" s="15">
        <v>97088.55</v>
      </c>
      <c r="Q53" s="16">
        <v>0</v>
      </c>
      <c r="R53" s="100">
        <v>40.741</v>
      </c>
      <c r="S53" s="21">
        <v>1.5509999999999999</v>
      </c>
    </row>
    <row r="54" spans="2:19" x14ac:dyDescent="0.2">
      <c r="B54" s="83" t="s">
        <v>206</v>
      </c>
      <c r="C54" s="84">
        <f>SUM(C4:C53)</f>
        <v>50.003999999999998</v>
      </c>
      <c r="D54" s="84">
        <f>SUM(D4:D53)</f>
        <v>63758962</v>
      </c>
      <c r="E54" s="84">
        <f>SUM(E4:E53)</f>
        <v>99.999999999999986</v>
      </c>
      <c r="F54" s="84">
        <f>SUM(F4:F53)</f>
        <v>3106</v>
      </c>
      <c r="G54" s="84">
        <f>SUM(G4:G53)</f>
        <v>23018</v>
      </c>
      <c r="H54" s="85"/>
      <c r="I54" s="84">
        <f>SUM(I4:I53)</f>
        <v>100.00000000000001</v>
      </c>
      <c r="J54" s="86"/>
      <c r="K54" s="84">
        <f>SUM(K4:K53)</f>
        <v>100</v>
      </c>
      <c r="L54" s="68"/>
      <c r="M54" s="84">
        <f>SUM(M4:M53)</f>
        <v>99.999999999999972</v>
      </c>
      <c r="N54" s="85"/>
      <c r="O54" s="84">
        <f>SUM(O4:O53)</f>
        <v>99.998000000000019</v>
      </c>
      <c r="P54" s="68"/>
      <c r="Q54" s="84">
        <f>SUM(Q4:Q53)</f>
        <v>100</v>
      </c>
      <c r="R54" s="85"/>
      <c r="S54" s="84">
        <f>SUM(S4:S53)</f>
        <v>100.00099999999999</v>
      </c>
    </row>
  </sheetData>
  <mergeCells count="14">
    <mergeCell ref="D1:E1"/>
    <mergeCell ref="D2:E2"/>
    <mergeCell ref="H1:I1"/>
    <mergeCell ref="H2:I2"/>
    <mergeCell ref="J1:K1"/>
    <mergeCell ref="J2:K2"/>
    <mergeCell ref="R1:S1"/>
    <mergeCell ref="R2:S2"/>
    <mergeCell ref="L1:M1"/>
    <mergeCell ref="L2:M2"/>
    <mergeCell ref="N1:O1"/>
    <mergeCell ref="N2:O2"/>
    <mergeCell ref="P1:Q1"/>
    <mergeCell ref="P2:Q2"/>
  </mergeCells>
  <conditionalFormatting sqref="C4:C53">
    <cfRule type="colorScale" priority="1">
      <colorScale>
        <cfvo type="min"/>
        <cfvo type="max"/>
        <color rgb="FFFCFCFF"/>
        <color rgb="FF63BE7B"/>
      </colorScale>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49DCE-926F-FD4F-BEEB-2637941AC689}">
  <dimension ref="A1:G26"/>
  <sheetViews>
    <sheetView zoomScale="120" zoomScaleNormal="120" workbookViewId="0">
      <pane xSplit="2" ySplit="3" topLeftCell="C4" activePane="bottomRight" state="frozen"/>
      <selection pane="topRight" activeCell="C1" sqref="C1"/>
      <selection pane="bottomLeft" activeCell="A4" sqref="A4"/>
      <selection pane="bottomRight"/>
    </sheetView>
  </sheetViews>
  <sheetFormatPr baseColWidth="10" defaultColWidth="11.1640625" defaultRowHeight="16" x14ac:dyDescent="0.2"/>
  <cols>
    <col min="1" max="1" width="3.83203125" customWidth="1"/>
    <col min="4" max="4" width="86" style="4" customWidth="1"/>
  </cols>
  <sheetData>
    <row r="1" spans="1:7" s="3" customFormat="1" x14ac:dyDescent="0.2">
      <c r="A1" s="63"/>
      <c r="B1" s="63" t="s">
        <v>49</v>
      </c>
      <c r="C1" s="63" t="s">
        <v>47</v>
      </c>
      <c r="D1" s="63"/>
    </row>
    <row r="2" spans="1:7" x14ac:dyDescent="0.2">
      <c r="B2" s="34"/>
      <c r="C2" s="34"/>
      <c r="D2"/>
    </row>
    <row r="3" spans="1:7" ht="17" x14ac:dyDescent="0.2">
      <c r="B3" s="8" t="s">
        <v>46</v>
      </c>
      <c r="C3" s="8" t="s">
        <v>139</v>
      </c>
      <c r="D3" s="9" t="s">
        <v>50</v>
      </c>
    </row>
    <row r="4" spans="1:7" ht="17" customHeight="1" x14ac:dyDescent="0.2">
      <c r="B4" s="64" t="s">
        <v>60</v>
      </c>
      <c r="C4" s="64" t="s">
        <v>140</v>
      </c>
      <c r="D4" s="65" t="s">
        <v>146</v>
      </c>
      <c r="E4" s="35"/>
      <c r="F4" s="36"/>
      <c r="G4" s="36"/>
    </row>
    <row r="5" spans="1:7" s="6" customFormat="1" ht="17" customHeight="1" x14ac:dyDescent="0.2">
      <c r="B5" s="64" t="s">
        <v>36</v>
      </c>
      <c r="C5" s="64" t="s">
        <v>141</v>
      </c>
      <c r="D5" s="108" t="s">
        <v>52</v>
      </c>
    </row>
    <row r="6" spans="1:7" ht="17" customHeight="1" x14ac:dyDescent="0.2">
      <c r="B6" s="64" t="s">
        <v>45</v>
      </c>
      <c r="C6" s="64" t="s">
        <v>140</v>
      </c>
      <c r="D6" s="108"/>
    </row>
    <row r="7" spans="1:7" ht="17" customHeight="1" x14ac:dyDescent="0.2">
      <c r="B7" s="12" t="s">
        <v>37</v>
      </c>
      <c r="C7" s="12" t="s">
        <v>141</v>
      </c>
      <c r="D7" s="66" t="s">
        <v>147</v>
      </c>
    </row>
    <row r="8" spans="1:7" ht="17" customHeight="1" x14ac:dyDescent="0.2">
      <c r="B8" s="12" t="s">
        <v>38</v>
      </c>
      <c r="C8" s="12" t="s">
        <v>141</v>
      </c>
      <c r="D8" s="66" t="s">
        <v>148</v>
      </c>
    </row>
    <row r="9" spans="1:7" ht="17" customHeight="1" x14ac:dyDescent="0.2">
      <c r="B9" s="64" t="s">
        <v>39</v>
      </c>
      <c r="C9" s="64" t="s">
        <v>141</v>
      </c>
      <c r="D9" s="108" t="s">
        <v>53</v>
      </c>
    </row>
    <row r="10" spans="1:7" ht="17" customHeight="1" x14ac:dyDescent="0.2">
      <c r="B10" s="12" t="s">
        <v>62</v>
      </c>
      <c r="C10" s="12" t="s">
        <v>140</v>
      </c>
      <c r="D10" s="108"/>
    </row>
    <row r="11" spans="1:7" ht="17" customHeight="1" x14ac:dyDescent="0.2">
      <c r="B11" s="64" t="s">
        <v>40</v>
      </c>
      <c r="C11" s="64" t="s">
        <v>141</v>
      </c>
      <c r="D11" s="108" t="s">
        <v>25</v>
      </c>
    </row>
    <row r="12" spans="1:7" ht="17" customHeight="1" x14ac:dyDescent="0.2">
      <c r="B12" s="64" t="s">
        <v>63</v>
      </c>
      <c r="C12" s="64" t="s">
        <v>140</v>
      </c>
      <c r="D12" s="108"/>
    </row>
    <row r="13" spans="1:7" ht="17" customHeight="1" x14ac:dyDescent="0.2">
      <c r="B13" s="64" t="s">
        <v>41</v>
      </c>
      <c r="C13" s="64" t="s">
        <v>141</v>
      </c>
      <c r="D13" s="108" t="s">
        <v>54</v>
      </c>
    </row>
    <row r="14" spans="1:7" ht="17" customHeight="1" x14ac:dyDescent="0.2">
      <c r="B14" s="64" t="s">
        <v>64</v>
      </c>
      <c r="C14" s="64" t="s">
        <v>140</v>
      </c>
      <c r="D14" s="108"/>
    </row>
    <row r="15" spans="1:7" ht="17" customHeight="1" x14ac:dyDescent="0.2">
      <c r="B15" s="64" t="s">
        <v>42</v>
      </c>
      <c r="C15" s="64" t="s">
        <v>141</v>
      </c>
      <c r="D15" s="108" t="s">
        <v>55</v>
      </c>
    </row>
    <row r="16" spans="1:7" ht="17" customHeight="1" x14ac:dyDescent="0.2">
      <c r="B16" s="64" t="s">
        <v>65</v>
      </c>
      <c r="C16" s="64" t="s">
        <v>140</v>
      </c>
      <c r="D16" s="108"/>
    </row>
    <row r="17" spans="2:4" ht="17" customHeight="1" x14ac:dyDescent="0.2">
      <c r="B17" s="64" t="s">
        <v>43</v>
      </c>
      <c r="C17" s="64" t="s">
        <v>141</v>
      </c>
      <c r="D17" s="108" t="s">
        <v>56</v>
      </c>
    </row>
    <row r="18" spans="2:4" ht="17" customHeight="1" x14ac:dyDescent="0.2">
      <c r="B18" s="64" t="s">
        <v>66</v>
      </c>
      <c r="C18" s="64" t="s">
        <v>140</v>
      </c>
      <c r="D18" s="108"/>
    </row>
    <row r="19" spans="2:4" ht="17" customHeight="1" x14ac:dyDescent="0.2">
      <c r="B19" s="64" t="s">
        <v>44</v>
      </c>
      <c r="C19" s="64" t="s">
        <v>141</v>
      </c>
      <c r="D19" s="108" t="s">
        <v>221</v>
      </c>
    </row>
    <row r="20" spans="2:4" ht="17" customHeight="1" x14ac:dyDescent="0.2">
      <c r="B20" s="64" t="s">
        <v>67</v>
      </c>
      <c r="C20" s="64" t="s">
        <v>140</v>
      </c>
      <c r="D20" s="108"/>
    </row>
    <row r="23" spans="2:4" x14ac:dyDescent="0.2">
      <c r="D23"/>
    </row>
    <row r="24" spans="2:4" x14ac:dyDescent="0.2">
      <c r="D24"/>
    </row>
    <row r="25" spans="2:4" x14ac:dyDescent="0.2">
      <c r="D25"/>
    </row>
    <row r="26" spans="2:4" x14ac:dyDescent="0.2">
      <c r="D26"/>
    </row>
  </sheetData>
  <mergeCells count="7">
    <mergeCell ref="D17:D18"/>
    <mergeCell ref="D19:D20"/>
    <mergeCell ref="D9:D10"/>
    <mergeCell ref="D5:D6"/>
    <mergeCell ref="D11:D12"/>
    <mergeCell ref="D13:D14"/>
    <mergeCell ref="D15:D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39466-4A60-C041-916F-7ABF5CA24C45}">
  <dimension ref="B1:G125"/>
  <sheetViews>
    <sheetView zoomScale="120" zoomScaleNormal="120" workbookViewId="0">
      <pane xSplit="2" ySplit="2" topLeftCell="C3" activePane="bottomRight" state="frozen"/>
      <selection pane="topRight" activeCell="C1" sqref="C1"/>
      <selection pane="bottomLeft" activeCell="A4" sqref="A4"/>
      <selection pane="bottomRight"/>
    </sheetView>
  </sheetViews>
  <sheetFormatPr baseColWidth="10" defaultColWidth="11.1640625" defaultRowHeight="16" x14ac:dyDescent="0.2"/>
  <cols>
    <col min="1" max="1" width="3.83203125" customWidth="1"/>
    <col min="3" max="3" width="16.83203125" style="4" customWidth="1"/>
    <col min="4" max="4" width="96.33203125" customWidth="1"/>
  </cols>
  <sheetData>
    <row r="1" spans="2:4" s="3" customFormat="1" x14ac:dyDescent="0.2">
      <c r="B1" s="3" t="s">
        <v>48</v>
      </c>
      <c r="C1" s="3" t="s">
        <v>11</v>
      </c>
    </row>
    <row r="2" spans="2:4" x14ac:dyDescent="0.2">
      <c r="B2" s="7" t="s">
        <v>0</v>
      </c>
      <c r="C2" s="7" t="s">
        <v>13</v>
      </c>
      <c r="D2" s="7" t="s">
        <v>12</v>
      </c>
    </row>
    <row r="3" spans="2:4" s="6" customFormat="1" ht="34" x14ac:dyDescent="0.2">
      <c r="B3" s="5">
        <v>45916</v>
      </c>
      <c r="C3" s="13">
        <v>1</v>
      </c>
      <c r="D3" s="90" t="s">
        <v>224</v>
      </c>
    </row>
    <row r="4" spans="2:4" ht="51" x14ac:dyDescent="0.2">
      <c r="C4" s="13">
        <f t="shared" ref="C4:C8" si="0">C3+1</f>
        <v>2</v>
      </c>
      <c r="D4" s="94" t="s">
        <v>157</v>
      </c>
    </row>
    <row r="5" spans="2:4" ht="34" x14ac:dyDescent="0.2">
      <c r="C5" s="13">
        <f t="shared" si="0"/>
        <v>3</v>
      </c>
      <c r="D5" s="90" t="s">
        <v>225</v>
      </c>
    </row>
    <row r="6" spans="2:4" ht="34" x14ac:dyDescent="0.2">
      <c r="C6" s="13">
        <f t="shared" si="0"/>
        <v>4</v>
      </c>
      <c r="D6" s="90" t="s">
        <v>153</v>
      </c>
    </row>
    <row r="7" spans="2:4" ht="35" customHeight="1" x14ac:dyDescent="0.2">
      <c r="C7" s="13">
        <f t="shared" si="0"/>
        <v>5</v>
      </c>
      <c r="D7" s="90" t="s">
        <v>144</v>
      </c>
    </row>
    <row r="8" spans="2:4" ht="34" x14ac:dyDescent="0.2">
      <c r="C8" s="13">
        <f t="shared" si="0"/>
        <v>6</v>
      </c>
      <c r="D8" s="94" t="s">
        <v>145</v>
      </c>
    </row>
    <row r="9" spans="2:4" ht="35" customHeight="1" x14ac:dyDescent="0.2">
      <c r="C9" s="93" t="s">
        <v>205</v>
      </c>
      <c r="D9" s="95" t="s">
        <v>222</v>
      </c>
    </row>
    <row r="10" spans="2:4" ht="83" customHeight="1" x14ac:dyDescent="0.2">
      <c r="C10" s="13">
        <v>8</v>
      </c>
      <c r="D10" s="94" t="s">
        <v>227</v>
      </c>
    </row>
    <row r="11" spans="2:4" x14ac:dyDescent="0.2">
      <c r="C11" s="13">
        <v>9</v>
      </c>
      <c r="D11" t="s">
        <v>158</v>
      </c>
    </row>
    <row r="13" spans="2:4" x14ac:dyDescent="0.2">
      <c r="C13" s="28" t="s">
        <v>132</v>
      </c>
      <c r="D13" t="s">
        <v>138</v>
      </c>
    </row>
    <row r="14" spans="2:4" x14ac:dyDescent="0.2">
      <c r="D14" s="4" t="s">
        <v>133</v>
      </c>
    </row>
    <row r="15" spans="2:4" x14ac:dyDescent="0.2">
      <c r="D15" s="4" t="s">
        <v>134</v>
      </c>
    </row>
    <row r="16" spans="2:4" x14ac:dyDescent="0.2">
      <c r="D16" s="4" t="s">
        <v>135</v>
      </c>
    </row>
    <row r="17" spans="4:7" x14ac:dyDescent="0.2">
      <c r="D17" s="4" t="s">
        <v>136</v>
      </c>
      <c r="G17" s="10"/>
    </row>
    <row r="18" spans="4:7" x14ac:dyDescent="0.2">
      <c r="D18" s="4" t="s">
        <v>137</v>
      </c>
      <c r="G18" s="10"/>
    </row>
    <row r="19" spans="4:7" x14ac:dyDescent="0.2">
      <c r="D19" s="91" t="s">
        <v>223</v>
      </c>
    </row>
    <row r="20" spans="4:7" x14ac:dyDescent="0.2">
      <c r="D20" s="91" t="s">
        <v>226</v>
      </c>
    </row>
    <row r="21" spans="4:7" x14ac:dyDescent="0.2">
      <c r="D21" s="4"/>
    </row>
    <row r="22" spans="4:7" x14ac:dyDescent="0.2">
      <c r="D22" s="4"/>
    </row>
    <row r="23" spans="4:7" x14ac:dyDescent="0.2">
      <c r="D23" s="4"/>
    </row>
    <row r="24" spans="4:7" x14ac:dyDescent="0.2">
      <c r="D24" s="4"/>
    </row>
    <row r="25" spans="4:7" x14ac:dyDescent="0.2">
      <c r="D25" s="4"/>
    </row>
    <row r="26" spans="4:7" x14ac:dyDescent="0.2">
      <c r="D26" s="4"/>
    </row>
    <row r="27" spans="4:7" x14ac:dyDescent="0.2">
      <c r="D27" s="4"/>
    </row>
    <row r="28" spans="4:7" x14ac:dyDescent="0.2">
      <c r="D28" s="4"/>
    </row>
    <row r="29" spans="4:7" x14ac:dyDescent="0.2">
      <c r="D29" s="4"/>
    </row>
    <row r="30" spans="4:7" x14ac:dyDescent="0.2">
      <c r="D30" s="4"/>
    </row>
    <row r="31" spans="4:7" x14ac:dyDescent="0.2">
      <c r="D31" s="4"/>
    </row>
    <row r="32" spans="4:7" x14ac:dyDescent="0.2">
      <c r="D32" s="4"/>
    </row>
    <row r="33" spans="4:4" x14ac:dyDescent="0.2">
      <c r="D33" s="4"/>
    </row>
    <row r="34" spans="4:4" x14ac:dyDescent="0.2">
      <c r="D34" s="4"/>
    </row>
    <row r="35" spans="4:4" x14ac:dyDescent="0.2">
      <c r="D35" s="4"/>
    </row>
    <row r="36" spans="4:4" x14ac:dyDescent="0.2">
      <c r="D36" s="4"/>
    </row>
    <row r="37" spans="4:4" x14ac:dyDescent="0.2">
      <c r="D37" s="4"/>
    </row>
    <row r="38" spans="4:4" x14ac:dyDescent="0.2">
      <c r="D38" s="4"/>
    </row>
    <row r="39" spans="4:4" x14ac:dyDescent="0.2">
      <c r="D39" s="4"/>
    </row>
    <row r="40" spans="4:4" x14ac:dyDescent="0.2">
      <c r="D40" s="4"/>
    </row>
    <row r="41" spans="4:4" x14ac:dyDescent="0.2">
      <c r="D41" s="4"/>
    </row>
    <row r="42" spans="4:4" x14ac:dyDescent="0.2">
      <c r="D42" s="4"/>
    </row>
    <row r="43" spans="4:4" x14ac:dyDescent="0.2">
      <c r="D43" s="4"/>
    </row>
    <row r="44" spans="4:4" x14ac:dyDescent="0.2">
      <c r="D44" s="4"/>
    </row>
    <row r="45" spans="4:4" x14ac:dyDescent="0.2">
      <c r="D45" s="4"/>
    </row>
    <row r="46" spans="4:4" x14ac:dyDescent="0.2">
      <c r="D46" s="4"/>
    </row>
    <row r="47" spans="4:4" x14ac:dyDescent="0.2">
      <c r="D47" s="4"/>
    </row>
    <row r="48" spans="4:4" x14ac:dyDescent="0.2">
      <c r="D48" s="4"/>
    </row>
    <row r="49" spans="4:4" x14ac:dyDescent="0.2">
      <c r="D49" s="4"/>
    </row>
    <row r="50" spans="4:4" x14ac:dyDescent="0.2">
      <c r="D50" s="4"/>
    </row>
    <row r="51" spans="4:4" x14ac:dyDescent="0.2">
      <c r="D51" s="4"/>
    </row>
    <row r="52" spans="4:4" x14ac:dyDescent="0.2">
      <c r="D52" s="4"/>
    </row>
    <row r="53" spans="4:4" x14ac:dyDescent="0.2">
      <c r="D53" s="4"/>
    </row>
    <row r="54" spans="4:4" x14ac:dyDescent="0.2">
      <c r="D54" s="4"/>
    </row>
    <row r="55" spans="4:4" x14ac:dyDescent="0.2">
      <c r="D55" s="4"/>
    </row>
    <row r="56" spans="4:4" x14ac:dyDescent="0.2">
      <c r="D56" s="4"/>
    </row>
    <row r="57" spans="4:4" x14ac:dyDescent="0.2">
      <c r="D57" s="4"/>
    </row>
    <row r="58" spans="4:4" x14ac:dyDescent="0.2">
      <c r="D58" s="4"/>
    </row>
    <row r="59" spans="4:4" x14ac:dyDescent="0.2">
      <c r="D59" s="4"/>
    </row>
    <row r="60" spans="4:4" x14ac:dyDescent="0.2">
      <c r="D60" s="4"/>
    </row>
    <row r="61" spans="4:4" x14ac:dyDescent="0.2">
      <c r="D61" s="4"/>
    </row>
    <row r="62" spans="4:4" x14ac:dyDescent="0.2">
      <c r="D62" s="4"/>
    </row>
    <row r="63" spans="4:4" x14ac:dyDescent="0.2">
      <c r="D63" s="4"/>
    </row>
    <row r="64" spans="4:4" x14ac:dyDescent="0.2">
      <c r="D64" s="4"/>
    </row>
    <row r="65" spans="4:4" x14ac:dyDescent="0.2">
      <c r="D65" s="4"/>
    </row>
    <row r="66" spans="4:4" x14ac:dyDescent="0.2">
      <c r="D66" s="4"/>
    </row>
    <row r="67" spans="4:4" x14ac:dyDescent="0.2">
      <c r="D67" s="4"/>
    </row>
    <row r="68" spans="4:4" x14ac:dyDescent="0.2">
      <c r="D68" s="4"/>
    </row>
    <row r="69" spans="4:4" x14ac:dyDescent="0.2">
      <c r="D69" s="4"/>
    </row>
    <row r="70" spans="4:4" x14ac:dyDescent="0.2">
      <c r="D70" s="4"/>
    </row>
    <row r="71" spans="4:4" x14ac:dyDescent="0.2">
      <c r="D71" s="4"/>
    </row>
    <row r="72" spans="4:4" x14ac:dyDescent="0.2">
      <c r="D72" s="4"/>
    </row>
    <row r="73" spans="4:4" x14ac:dyDescent="0.2">
      <c r="D73" s="4"/>
    </row>
    <row r="74" spans="4:4" x14ac:dyDescent="0.2">
      <c r="D74" s="4"/>
    </row>
    <row r="75" spans="4:4" x14ac:dyDescent="0.2">
      <c r="D75" s="4"/>
    </row>
    <row r="76" spans="4:4" x14ac:dyDescent="0.2">
      <c r="D76" s="4"/>
    </row>
    <row r="77" spans="4:4" x14ac:dyDescent="0.2">
      <c r="D77" s="4"/>
    </row>
    <row r="78" spans="4:4" x14ac:dyDescent="0.2">
      <c r="D78" s="4"/>
    </row>
    <row r="79" spans="4:4" x14ac:dyDescent="0.2">
      <c r="D79" s="4"/>
    </row>
    <row r="80" spans="4:4" x14ac:dyDescent="0.2">
      <c r="D80" s="4"/>
    </row>
    <row r="81" spans="4:4" x14ac:dyDescent="0.2">
      <c r="D81" s="4"/>
    </row>
    <row r="82" spans="4:4" x14ac:dyDescent="0.2">
      <c r="D82" s="4"/>
    </row>
    <row r="83" spans="4:4" x14ac:dyDescent="0.2">
      <c r="D83" s="4"/>
    </row>
    <row r="84" spans="4:4" x14ac:dyDescent="0.2">
      <c r="D84" s="4"/>
    </row>
    <row r="85" spans="4:4" x14ac:dyDescent="0.2">
      <c r="D85" s="4"/>
    </row>
    <row r="86" spans="4:4" x14ac:dyDescent="0.2">
      <c r="D86" s="4"/>
    </row>
    <row r="87" spans="4:4" x14ac:dyDescent="0.2">
      <c r="D87" s="4"/>
    </row>
    <row r="88" spans="4:4" x14ac:dyDescent="0.2">
      <c r="D88" s="4"/>
    </row>
    <row r="89" spans="4:4" x14ac:dyDescent="0.2">
      <c r="D89" s="4"/>
    </row>
    <row r="90" spans="4:4" x14ac:dyDescent="0.2">
      <c r="D90" s="4"/>
    </row>
    <row r="91" spans="4:4" x14ac:dyDescent="0.2">
      <c r="D91" s="4"/>
    </row>
    <row r="92" spans="4:4" x14ac:dyDescent="0.2">
      <c r="D92" s="4"/>
    </row>
    <row r="93" spans="4:4" x14ac:dyDescent="0.2">
      <c r="D93" s="4"/>
    </row>
    <row r="94" spans="4:4" x14ac:dyDescent="0.2">
      <c r="D94" s="4"/>
    </row>
    <row r="95" spans="4:4" x14ac:dyDescent="0.2">
      <c r="D95" s="4"/>
    </row>
    <row r="96" spans="4:4" x14ac:dyDescent="0.2">
      <c r="D96" s="4"/>
    </row>
    <row r="97" spans="4:4" x14ac:dyDescent="0.2">
      <c r="D97" s="4"/>
    </row>
    <row r="98" spans="4:4" x14ac:dyDescent="0.2">
      <c r="D98" s="4"/>
    </row>
    <row r="99" spans="4:4" x14ac:dyDescent="0.2">
      <c r="D99" s="4"/>
    </row>
    <row r="100" spans="4:4" x14ac:dyDescent="0.2">
      <c r="D100" s="4"/>
    </row>
    <row r="101" spans="4:4" x14ac:dyDescent="0.2">
      <c r="D101" s="4"/>
    </row>
    <row r="102" spans="4:4" x14ac:dyDescent="0.2">
      <c r="D102" s="4"/>
    </row>
    <row r="103" spans="4:4" x14ac:dyDescent="0.2">
      <c r="D103" s="4"/>
    </row>
    <row r="104" spans="4:4" x14ac:dyDescent="0.2">
      <c r="D104" s="4"/>
    </row>
    <row r="105" spans="4:4" x14ac:dyDescent="0.2">
      <c r="D105" s="4"/>
    </row>
    <row r="106" spans="4:4" x14ac:dyDescent="0.2">
      <c r="D106" s="4"/>
    </row>
    <row r="107" spans="4:4" x14ac:dyDescent="0.2">
      <c r="D107" s="4"/>
    </row>
    <row r="108" spans="4:4" x14ac:dyDescent="0.2">
      <c r="D108" s="4"/>
    </row>
    <row r="109" spans="4:4" x14ac:dyDescent="0.2">
      <c r="D109" s="4"/>
    </row>
    <row r="110" spans="4:4" x14ac:dyDescent="0.2">
      <c r="D110" s="4"/>
    </row>
    <row r="111" spans="4:4" x14ac:dyDescent="0.2">
      <c r="D111" s="4"/>
    </row>
    <row r="112" spans="4:4" x14ac:dyDescent="0.2">
      <c r="D112" s="4"/>
    </row>
    <row r="113" spans="4:4" x14ac:dyDescent="0.2">
      <c r="D113" s="4"/>
    </row>
    <row r="114" spans="4:4" x14ac:dyDescent="0.2">
      <c r="D114" s="4"/>
    </row>
    <row r="115" spans="4:4" x14ac:dyDescent="0.2">
      <c r="D115" s="4"/>
    </row>
    <row r="116" spans="4:4" x14ac:dyDescent="0.2">
      <c r="D116" s="4"/>
    </row>
    <row r="117" spans="4:4" x14ac:dyDescent="0.2">
      <c r="D117" s="4"/>
    </row>
    <row r="118" spans="4:4" x14ac:dyDescent="0.2">
      <c r="D118" s="4"/>
    </row>
    <row r="119" spans="4:4" x14ac:dyDescent="0.2">
      <c r="D119" s="4"/>
    </row>
    <row r="120" spans="4:4" x14ac:dyDescent="0.2">
      <c r="D120" s="4"/>
    </row>
    <row r="121" spans="4:4" x14ac:dyDescent="0.2">
      <c r="D121" s="4"/>
    </row>
    <row r="122" spans="4:4" x14ac:dyDescent="0.2">
      <c r="D122" s="4"/>
    </row>
    <row r="123" spans="4:4" x14ac:dyDescent="0.2">
      <c r="D123" s="4"/>
    </row>
    <row r="124" spans="4:4" x14ac:dyDescent="0.2">
      <c r="D124" s="4"/>
    </row>
    <row r="125" spans="4:4" x14ac:dyDescent="0.2">
      <c r="D125" s="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41AD5-B61C-8A4F-AD76-2BD0FC5A5635}">
  <dimension ref="B1:C8"/>
  <sheetViews>
    <sheetView zoomScale="120" zoomScaleNormal="120" workbookViewId="0">
      <pane xSplit="2" ySplit="3" topLeftCell="C4" activePane="bottomRight" state="frozen"/>
      <selection pane="topRight" activeCell="D1" sqref="D1"/>
      <selection pane="bottomLeft" activeCell="A4" sqref="A4"/>
      <selection pane="bottomRight"/>
    </sheetView>
  </sheetViews>
  <sheetFormatPr baseColWidth="10" defaultColWidth="11.1640625" defaultRowHeight="16" x14ac:dyDescent="0.2"/>
  <cols>
    <col min="1" max="1" width="3.83203125" customWidth="1"/>
    <col min="2" max="2" width="9" customWidth="1"/>
    <col min="3" max="3" width="97.1640625" customWidth="1"/>
  </cols>
  <sheetData>
    <row r="1" spans="2:3" s="3" customFormat="1" x14ac:dyDescent="0.2">
      <c r="B1" s="63" t="s">
        <v>155</v>
      </c>
      <c r="C1" s="63" t="s">
        <v>156</v>
      </c>
    </row>
    <row r="3" spans="2:3" x14ac:dyDescent="0.2">
      <c r="B3" s="1" t="s">
        <v>0</v>
      </c>
      <c r="C3" s="1" t="s">
        <v>9</v>
      </c>
    </row>
    <row r="4" spans="2:3" x14ac:dyDescent="0.2">
      <c r="B4" s="2">
        <v>45917</v>
      </c>
      <c r="C4" t="s">
        <v>10</v>
      </c>
    </row>
    <row r="5" spans="2:3" x14ac:dyDescent="0.2">
      <c r="B5" s="2">
        <v>45922</v>
      </c>
      <c r="C5" s="92" t="s">
        <v>228</v>
      </c>
    </row>
    <row r="6" spans="2:3" x14ac:dyDescent="0.2">
      <c r="B6" s="2"/>
      <c r="C6" s="92" t="s">
        <v>204</v>
      </c>
    </row>
    <row r="7" spans="2:3" ht="51" x14ac:dyDescent="0.2">
      <c r="B7" s="5">
        <v>45946</v>
      </c>
      <c r="C7" s="96" t="s">
        <v>230</v>
      </c>
    </row>
    <row r="8" spans="2:3" x14ac:dyDescent="0.2">
      <c r="C8" s="34" t="s">
        <v>229</v>
      </c>
    </row>
  </sheetData>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42630-F544-674A-A378-5FE21928826C}">
  <dimension ref="A1:F51"/>
  <sheetViews>
    <sheetView zoomScale="120" zoomScaleNormal="120" workbookViewId="0"/>
  </sheetViews>
  <sheetFormatPr baseColWidth="10" defaultColWidth="10.6640625" defaultRowHeight="16" x14ac:dyDescent="0.2"/>
  <cols>
    <col min="1" max="1" width="15.6640625" customWidth="1"/>
    <col min="2" max="2" width="15" customWidth="1"/>
    <col min="3" max="3" width="14.83203125" customWidth="1"/>
    <col min="4" max="4" width="23.6640625" customWidth="1"/>
    <col min="5" max="5" width="16.5" customWidth="1"/>
    <col min="6" max="6" width="13.83203125" customWidth="1"/>
  </cols>
  <sheetData>
    <row r="1" spans="1:3" s="3" customFormat="1" x14ac:dyDescent="0.2">
      <c r="B1" s="63" t="s">
        <v>213</v>
      </c>
      <c r="C1" s="63" t="s">
        <v>214</v>
      </c>
    </row>
    <row r="2" spans="1:3" x14ac:dyDescent="0.2">
      <c r="A2" t="s">
        <v>220</v>
      </c>
    </row>
    <row r="4" spans="1:3" x14ac:dyDescent="0.2">
      <c r="A4" t="s">
        <v>202</v>
      </c>
    </row>
    <row r="5" spans="1:3" x14ac:dyDescent="0.2">
      <c r="A5" t="s">
        <v>161</v>
      </c>
    </row>
    <row r="6" spans="1:3" x14ac:dyDescent="0.2">
      <c r="A6" t="s">
        <v>203</v>
      </c>
    </row>
    <row r="8" spans="1:3" x14ac:dyDescent="0.2">
      <c r="A8" t="s">
        <v>185</v>
      </c>
    </row>
    <row r="10" spans="1:3" x14ac:dyDescent="0.2">
      <c r="A10" t="s">
        <v>184</v>
      </c>
    </row>
    <row r="12" spans="1:3" x14ac:dyDescent="0.2">
      <c r="A12" t="s">
        <v>164</v>
      </c>
    </row>
    <row r="13" spans="1:3" x14ac:dyDescent="0.2">
      <c r="A13" t="s">
        <v>162</v>
      </c>
    </row>
    <row r="14" spans="1:3" x14ac:dyDescent="0.2">
      <c r="A14" t="s">
        <v>163</v>
      </c>
    </row>
    <row r="16" spans="1:3" x14ac:dyDescent="0.2">
      <c r="A16" t="s">
        <v>207</v>
      </c>
    </row>
    <row r="17" spans="1:6" x14ac:dyDescent="0.2">
      <c r="A17" s="72" t="s">
        <v>165</v>
      </c>
    </row>
    <row r="18" spans="1:6" x14ac:dyDescent="0.2">
      <c r="A18" s="72" t="s">
        <v>166</v>
      </c>
    </row>
    <row r="19" spans="1:6" x14ac:dyDescent="0.2">
      <c r="A19" s="72" t="s">
        <v>180</v>
      </c>
    </row>
    <row r="21" spans="1:6" x14ac:dyDescent="0.2">
      <c r="A21" t="s">
        <v>183</v>
      </c>
    </row>
    <row r="23" spans="1:6" x14ac:dyDescent="0.2">
      <c r="A23" t="s">
        <v>171</v>
      </c>
    </row>
    <row r="24" spans="1:6" x14ac:dyDescent="0.2">
      <c r="A24" t="s">
        <v>215</v>
      </c>
    </row>
    <row r="25" spans="1:6" x14ac:dyDescent="0.2">
      <c r="A25" t="s">
        <v>172</v>
      </c>
    </row>
    <row r="26" spans="1:6" x14ac:dyDescent="0.2">
      <c r="A26" t="s">
        <v>173</v>
      </c>
    </row>
    <row r="27" spans="1:6" x14ac:dyDescent="0.2">
      <c r="A27" t="s">
        <v>179</v>
      </c>
    </row>
    <row r="29" spans="1:6" x14ac:dyDescent="0.2">
      <c r="A29" s="70" t="s">
        <v>189</v>
      </c>
      <c r="B29" s="70" t="s">
        <v>190</v>
      </c>
      <c r="C29" s="70" t="s">
        <v>191</v>
      </c>
      <c r="D29" s="70" t="s">
        <v>192</v>
      </c>
      <c r="E29" s="70" t="s">
        <v>193</v>
      </c>
      <c r="F29" s="70" t="s">
        <v>194</v>
      </c>
    </row>
    <row r="30" spans="1:6" ht="34" x14ac:dyDescent="0.2">
      <c r="A30" s="74" t="s">
        <v>167</v>
      </c>
      <c r="B30" s="70" t="s">
        <v>170</v>
      </c>
      <c r="C30" s="74" t="s">
        <v>168</v>
      </c>
      <c r="D30" s="74" t="s">
        <v>187</v>
      </c>
      <c r="E30" s="74" t="s">
        <v>199</v>
      </c>
      <c r="F30" s="74" t="s">
        <v>169</v>
      </c>
    </row>
    <row r="31" spans="1:6" x14ac:dyDescent="0.2">
      <c r="A31" s="17" t="s">
        <v>174</v>
      </c>
      <c r="B31" s="71">
        <v>3.7499999999999999E-2</v>
      </c>
      <c r="C31" s="17">
        <v>90</v>
      </c>
      <c r="D31" s="75">
        <v>2400</v>
      </c>
      <c r="E31" s="79">
        <f t="shared" ref="E31:E36" si="0">C31/(D31+C31)</f>
        <v>3.614457831325301E-2</v>
      </c>
      <c r="F31" s="80">
        <f>100*E31*B31</f>
        <v>0.13554216867469879</v>
      </c>
    </row>
    <row r="32" spans="1:6" x14ac:dyDescent="0.2">
      <c r="A32" s="17" t="s">
        <v>178</v>
      </c>
      <c r="B32" s="71">
        <v>3.7499999999999999E-2</v>
      </c>
      <c r="C32" s="17">
        <v>0</v>
      </c>
      <c r="D32" s="76">
        <v>2500</v>
      </c>
      <c r="E32" s="79">
        <f t="shared" si="0"/>
        <v>0</v>
      </c>
      <c r="F32" s="80">
        <f t="shared" ref="F32:F36" si="1">100*E32*B32</f>
        <v>0</v>
      </c>
    </row>
    <row r="33" spans="1:6" x14ac:dyDescent="0.2">
      <c r="A33" s="17" t="s">
        <v>175</v>
      </c>
      <c r="B33" s="71">
        <v>3.7499999999999999E-2</v>
      </c>
      <c r="C33" s="17">
        <v>85</v>
      </c>
      <c r="D33" s="76">
        <v>2600</v>
      </c>
      <c r="E33" s="79">
        <f t="shared" si="0"/>
        <v>3.165735567970205E-2</v>
      </c>
      <c r="F33" s="80">
        <f t="shared" si="1"/>
        <v>0.11871508379888268</v>
      </c>
    </row>
    <row r="34" spans="1:6" x14ac:dyDescent="0.2">
      <c r="A34" s="17" t="s">
        <v>176</v>
      </c>
      <c r="B34" s="71">
        <v>3.7499999999999999E-2</v>
      </c>
      <c r="C34" s="17">
        <v>70</v>
      </c>
      <c r="D34" s="76">
        <v>2700</v>
      </c>
      <c r="E34" s="79">
        <f t="shared" si="0"/>
        <v>2.5270758122743681E-2</v>
      </c>
      <c r="F34" s="80">
        <f t="shared" si="1"/>
        <v>9.4765342960288809E-2</v>
      </c>
    </row>
    <row r="35" spans="1:6" x14ac:dyDescent="0.2">
      <c r="A35" s="17" t="s">
        <v>177</v>
      </c>
      <c r="B35" s="71">
        <v>3.7499999999999999E-2</v>
      </c>
      <c r="C35" s="17">
        <v>50</v>
      </c>
      <c r="D35" s="76">
        <v>2800</v>
      </c>
      <c r="E35" s="79">
        <f t="shared" si="0"/>
        <v>1.7543859649122806E-2</v>
      </c>
      <c r="F35" s="80">
        <f t="shared" si="1"/>
        <v>6.5789473684210523E-2</v>
      </c>
    </row>
    <row r="36" spans="1:6" x14ac:dyDescent="0.2">
      <c r="A36" s="17" t="s">
        <v>181</v>
      </c>
      <c r="B36" s="71">
        <v>3.7499999999999999E-2</v>
      </c>
      <c r="C36" s="17">
        <v>30</v>
      </c>
      <c r="D36" s="76">
        <v>2900</v>
      </c>
      <c r="E36" s="79">
        <f t="shared" si="0"/>
        <v>1.0238907849829351E-2</v>
      </c>
      <c r="F36" s="80">
        <f t="shared" si="1"/>
        <v>3.8395904436860064E-2</v>
      </c>
    </row>
    <row r="37" spans="1:6" x14ac:dyDescent="0.2">
      <c r="D37" s="68"/>
      <c r="E37" s="69" t="s">
        <v>186</v>
      </c>
      <c r="F37" s="73">
        <v>1.89</v>
      </c>
    </row>
    <row r="38" spans="1:6" x14ac:dyDescent="0.2">
      <c r="E38" s="69" t="s">
        <v>182</v>
      </c>
      <c r="F38" s="81">
        <f>SUM(F31:F37)</f>
        <v>2.3432079735549407</v>
      </c>
    </row>
    <row r="39" spans="1:6" x14ac:dyDescent="0.2">
      <c r="A39" s="77" t="s">
        <v>219</v>
      </c>
      <c r="B39" s="73"/>
    </row>
    <row r="40" spans="1:6" x14ac:dyDescent="0.2">
      <c r="A40" s="78" t="s">
        <v>188</v>
      </c>
      <c r="B40" s="89"/>
    </row>
    <row r="42" spans="1:6" x14ac:dyDescent="0.2">
      <c r="A42" t="s">
        <v>195</v>
      </c>
    </row>
    <row r="43" spans="1:6" x14ac:dyDescent="0.2">
      <c r="A43" t="s">
        <v>196</v>
      </c>
    </row>
    <row r="44" spans="1:6" x14ac:dyDescent="0.2">
      <c r="A44" t="s">
        <v>216</v>
      </c>
    </row>
    <row r="45" spans="1:6" x14ac:dyDescent="0.2">
      <c r="A45" t="s">
        <v>217</v>
      </c>
    </row>
    <row r="46" spans="1:6" x14ac:dyDescent="0.2">
      <c r="A46" t="s">
        <v>197</v>
      </c>
    </row>
    <row r="47" spans="1:6" x14ac:dyDescent="0.2">
      <c r="A47" t="s">
        <v>198</v>
      </c>
    </row>
    <row r="48" spans="1:6" x14ac:dyDescent="0.2">
      <c r="A48" t="s">
        <v>200</v>
      </c>
    </row>
    <row r="49" spans="1:1" x14ac:dyDescent="0.2">
      <c r="A49" t="s">
        <v>209</v>
      </c>
    </row>
    <row r="51" spans="1:1" x14ac:dyDescent="0.2">
      <c r="A51" t="s">
        <v>201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README</vt:lpstr>
      <vt:lpstr>Data</vt:lpstr>
      <vt:lpstr>A. Codebook</vt:lpstr>
      <vt:lpstr>B. Technical notes</vt:lpstr>
      <vt:lpstr>C. Version update log</vt:lpstr>
      <vt:lpstr>D. Scoring example</vt:lpstr>
      <vt:lpstr>Data!rhtp_16sep2025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Gurzenda, Susie</dc:creator>
  <cp:lastModifiedBy>Gurzenda, Susie</cp:lastModifiedBy>
  <dcterms:created xsi:type="dcterms:W3CDTF">2025-09-16T11:52:43Z</dcterms:created>
  <dcterms:modified xsi:type="dcterms:W3CDTF">2025-10-24T18:37:06Z</dcterms:modified>
</cp:coreProperties>
</file>